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mc:Choice Requires="x15">
      <x15ac:absPath xmlns:x15ac="http://schemas.microsoft.com/office/spreadsheetml/2010/11/ac" url="Z:\基盤強化\01R7事業\R7経営体育成支援事業\R7補正\02要望調査\02 事務連絡（県→農林）\"/>
    </mc:Choice>
  </mc:AlternateContent>
  <xr:revisionPtr revIDLastSave="0" documentId="13_ncr:1_{03B5D63C-596D-452E-AFB1-C953CD34A215}" xr6:coauthVersionLast="47" xr6:coauthVersionMax="47" xr10:uidLastSave="{00000000-0000-0000-0000-000000000000}"/>
  <bookViews>
    <workbookView xWindow="28680" yWindow="-120" windowWidth="29040" windowHeight="15720" tabRatio="839" xr2:uid="{00000000-000D-0000-FFFF-FFFF00000000}"/>
  </bookViews>
  <sheets>
    <sheet name="★考え方" sheetId="11" r:id="rId1"/>
    <sheet name="①県指針（機械の区分）" sheetId="14" r:id="rId2"/>
    <sheet name="②県指針（主な下限面積）" sheetId="15" r:id="rId3"/>
    <sheet name="③下限面積説明資料" sheetId="16" r:id="rId4"/>
    <sheet name="④トラクター等" sheetId="5" r:id="rId5"/>
    <sheet name="④トラクター等（作成例）" sheetId="17" r:id="rId6"/>
    <sheet name="⑤トラクター等（２台目）" sheetId="7" r:id="rId7"/>
    <sheet name="⑥トラクター等（作業率）" sheetId="6" r:id="rId8"/>
    <sheet name="⑦トラクター等（利用計画）" sheetId="12" r:id="rId9"/>
    <sheet name="⑧色彩選別機等" sheetId="9" r:id="rId10"/>
    <sheet name="⑨色彩選別機等（作業率）" sheetId="10" r:id="rId11"/>
    <sheet name="⑩貯蔵庫等" sheetId="8" r:id="rId12"/>
    <sheet name="⑪貯蔵庫等（レイアウト）" sheetId="13" r:id="rId13"/>
    <sheet name="⑫乾燥機（複数台）"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<sst xmlns="http://schemas.openxmlformats.org/spreadsheetml/2006/main" count="1065" uniqueCount="452">
  <si>
    <t>機械名称</t>
    <rPh sb="0" eb="2">
      <t>キカイ</t>
    </rPh>
    <rPh sb="2" eb="4">
      <t>メイショウ</t>
    </rPh>
    <phoneticPr fontId="1"/>
  </si>
  <si>
    <t>作業内容</t>
    <rPh sb="0" eb="2">
      <t>サギョウ</t>
    </rPh>
    <rPh sb="2" eb="4">
      <t>ナイヨウ</t>
    </rPh>
    <phoneticPr fontId="1"/>
  </si>
  <si>
    <t>型式・能力等</t>
    <rPh sb="0" eb="2">
      <t>カタシキ</t>
    </rPh>
    <rPh sb="3" eb="5">
      <t>ノウリョク</t>
    </rPh>
    <rPh sb="5" eb="6">
      <t>ナド</t>
    </rPh>
    <phoneticPr fontId="1"/>
  </si>
  <si>
    <t>項目</t>
    <rPh sb="0" eb="2">
      <t>コウモク</t>
    </rPh>
    <phoneticPr fontId="1"/>
  </si>
  <si>
    <t>ほ場作業量</t>
    <rPh sb="1" eb="2">
      <t>ジョウ</t>
    </rPh>
    <rPh sb="2" eb="4">
      <t>サギョウ</t>
    </rPh>
    <rPh sb="4" eb="5">
      <t>リョウ</t>
    </rPh>
    <phoneticPr fontId="1"/>
  </si>
  <si>
    <t>作業量</t>
    <rPh sb="0" eb="2">
      <t>サギョウ</t>
    </rPh>
    <rPh sb="2" eb="3">
      <t>リョウ</t>
    </rPh>
    <phoneticPr fontId="1"/>
  </si>
  <si>
    <t>①作業幅</t>
    <rPh sb="1" eb="3">
      <t>サギョウ</t>
    </rPh>
    <rPh sb="3" eb="4">
      <t>ハバ</t>
    </rPh>
    <phoneticPr fontId="1"/>
  </si>
  <si>
    <t>実作業時間</t>
    <rPh sb="0" eb="1">
      <t>ジツ</t>
    </rPh>
    <rPh sb="1" eb="3">
      <t>サギョウ</t>
    </rPh>
    <rPh sb="3" eb="5">
      <t>ジカン</t>
    </rPh>
    <phoneticPr fontId="1"/>
  </si>
  <si>
    <t>作業可能日数</t>
    <rPh sb="0" eb="2">
      <t>サギョウ</t>
    </rPh>
    <rPh sb="2" eb="4">
      <t>カノウ</t>
    </rPh>
    <rPh sb="4" eb="5">
      <t>ニチ</t>
    </rPh>
    <rPh sb="5" eb="6">
      <t>スウ</t>
    </rPh>
    <phoneticPr fontId="1"/>
  </si>
  <si>
    <t>備考</t>
    <rPh sb="0" eb="2">
      <t>ビコウ</t>
    </rPh>
    <phoneticPr fontId="1"/>
  </si>
  <si>
    <t>ｍ</t>
    <phoneticPr fontId="1"/>
  </si>
  <si>
    <t>ha/時間</t>
    <rPh sb="3" eb="5">
      <t>ジカン</t>
    </rPh>
    <phoneticPr fontId="1"/>
  </si>
  <si>
    <t>％</t>
    <phoneticPr fontId="1"/>
  </si>
  <si>
    <t>時間</t>
    <rPh sb="0" eb="2">
      <t>ジカン</t>
    </rPh>
    <phoneticPr fontId="1"/>
  </si>
  <si>
    <t>ha/日</t>
    <rPh sb="3" eb="4">
      <t>ニチ</t>
    </rPh>
    <phoneticPr fontId="1"/>
  </si>
  <si>
    <t>日</t>
    <rPh sb="0" eb="1">
      <t>ニチ</t>
    </rPh>
    <phoneticPr fontId="1"/>
  </si>
  <si>
    <t>ha</t>
    <phoneticPr fontId="1"/>
  </si>
  <si>
    <t>台</t>
    <rPh sb="0" eb="1">
      <t>ダイ</t>
    </rPh>
    <phoneticPr fontId="1"/>
  </si>
  <si>
    <t>規模決定根拠</t>
    <rPh sb="0" eb="2">
      <t>キボ</t>
    </rPh>
    <rPh sb="2" eb="4">
      <t>ケッテイ</t>
    </rPh>
    <rPh sb="4" eb="6">
      <t>コンキョ</t>
    </rPh>
    <phoneticPr fontId="1"/>
  </si>
  <si>
    <t>②作業能率</t>
    <rPh sb="1" eb="3">
      <t>サギョウ</t>
    </rPh>
    <rPh sb="3" eb="5">
      <t>ノウリツ</t>
    </rPh>
    <phoneticPr fontId="1"/>
  </si>
  <si>
    <t>分/10a</t>
    <rPh sb="0" eb="1">
      <t>フン</t>
    </rPh>
    <phoneticPr fontId="1"/>
  </si>
  <si>
    <t>③１時間あたりの実作業量　</t>
    <rPh sb="2" eb="4">
      <t>ジカン</t>
    </rPh>
    <rPh sb="8" eb="9">
      <t>ジツ</t>
    </rPh>
    <rPh sb="9" eb="11">
      <t>サギョウ</t>
    </rPh>
    <rPh sb="11" eb="12">
      <t>リョウ</t>
    </rPh>
    <phoneticPr fontId="1"/>
  </si>
  <si>
    <t>④１日の作業時間</t>
    <rPh sb="2" eb="3">
      <t>ニチ</t>
    </rPh>
    <rPh sb="4" eb="6">
      <t>サギョウ</t>
    </rPh>
    <rPh sb="6" eb="8">
      <t>ジカン</t>
    </rPh>
    <phoneticPr fontId="1"/>
  </si>
  <si>
    <t>⑤実作業率</t>
    <rPh sb="1" eb="2">
      <t>ジツ</t>
    </rPh>
    <rPh sb="2" eb="4">
      <t>サギョウ</t>
    </rPh>
    <rPh sb="4" eb="5">
      <t>リツ</t>
    </rPh>
    <phoneticPr fontId="1"/>
  </si>
  <si>
    <t>⑥１日の実作業時間　
　　④×⑤÷100</t>
    <rPh sb="2" eb="3">
      <t>ニチ</t>
    </rPh>
    <rPh sb="4" eb="5">
      <t>ジツ</t>
    </rPh>
    <rPh sb="5" eb="7">
      <t>サギョウ</t>
    </rPh>
    <rPh sb="7" eb="9">
      <t>ジカン</t>
    </rPh>
    <phoneticPr fontId="1"/>
  </si>
  <si>
    <t>⑦1日あたりのほ場作業量　③×⑥</t>
    <rPh sb="1" eb="3">
      <t>イチニチ</t>
    </rPh>
    <rPh sb="8" eb="9">
      <t>ジョウ</t>
    </rPh>
    <rPh sb="9" eb="11">
      <t>サギョウ</t>
    </rPh>
    <rPh sb="11" eb="12">
      <t>リョウ</t>
    </rPh>
    <phoneticPr fontId="1"/>
  </si>
  <si>
    <t>⑧作業期間</t>
    <rPh sb="1" eb="3">
      <t>サギョウ</t>
    </rPh>
    <rPh sb="3" eb="5">
      <t>キカン</t>
    </rPh>
    <phoneticPr fontId="1"/>
  </si>
  <si>
    <t>⑨作業日数</t>
    <rPh sb="1" eb="3">
      <t>サギョウ</t>
    </rPh>
    <rPh sb="3" eb="4">
      <t>ニチ</t>
    </rPh>
    <rPh sb="4" eb="5">
      <t>スウ</t>
    </rPh>
    <phoneticPr fontId="1"/>
  </si>
  <si>
    <t>⑩作業可能日数率</t>
    <rPh sb="1" eb="3">
      <t>サギョウ</t>
    </rPh>
    <rPh sb="3" eb="5">
      <t>カノウ</t>
    </rPh>
    <rPh sb="5" eb="7">
      <t>ニッスウ</t>
    </rPh>
    <rPh sb="7" eb="8">
      <t>リツ</t>
    </rPh>
    <phoneticPr fontId="1"/>
  </si>
  <si>
    <t>⑪実作業日数　⑨×⑩÷100</t>
    <rPh sb="1" eb="2">
      <t>ジツ</t>
    </rPh>
    <rPh sb="2" eb="4">
      <t>サギョウ</t>
    </rPh>
    <rPh sb="4" eb="5">
      <t>ニチ</t>
    </rPh>
    <rPh sb="5" eb="6">
      <t>スウ</t>
    </rPh>
    <phoneticPr fontId="1"/>
  </si>
  <si>
    <t>タイムテーブル</t>
    <phoneticPr fontId="1"/>
  </si>
  <si>
    <t>単位（分）</t>
    <rPh sb="0" eb="2">
      <t>タンイ</t>
    </rPh>
    <rPh sb="3" eb="4">
      <t>フン</t>
    </rPh>
    <phoneticPr fontId="1"/>
  </si>
  <si>
    <t>１日の実作業時間</t>
    <rPh sb="1" eb="2">
      <t>ニチ</t>
    </rPh>
    <rPh sb="3" eb="4">
      <t>ジツ</t>
    </rPh>
    <rPh sb="4" eb="8">
      <t>サギョウジカン</t>
    </rPh>
    <phoneticPr fontId="1"/>
  </si>
  <si>
    <t>AM8：00</t>
    <phoneticPr fontId="1"/>
  </si>
  <si>
    <t>作業機の合計稼働時間</t>
    <rPh sb="0" eb="3">
      <t>サギョウキ</t>
    </rPh>
    <rPh sb="4" eb="6">
      <t>ゴウケイ</t>
    </rPh>
    <rPh sb="6" eb="8">
      <t>カドウ</t>
    </rPh>
    <rPh sb="8" eb="10">
      <t>ジカン</t>
    </rPh>
    <phoneticPr fontId="1"/>
  </si>
  <si>
    <t>実作業率</t>
    <rPh sb="0" eb="4">
      <t>ジツサギョウリツ</t>
    </rPh>
    <phoneticPr fontId="1"/>
  </si>
  <si>
    <t>作業開始</t>
    <rPh sb="0" eb="4">
      <t>サギョウカイシ</t>
    </rPh>
    <phoneticPr fontId="1"/>
  </si>
  <si>
    <t>PM12：00</t>
    <phoneticPr fontId="1"/>
  </si>
  <si>
    <t>昼休憩</t>
    <rPh sb="0" eb="3">
      <t>ヒルキュウケイ</t>
    </rPh>
    <phoneticPr fontId="1"/>
  </si>
  <si>
    <t>PM1：00</t>
    <phoneticPr fontId="1"/>
  </si>
  <si>
    <t>■実作業率算出根拠</t>
    <rPh sb="1" eb="2">
      <t>ジツ</t>
    </rPh>
    <phoneticPr fontId="1"/>
  </si>
  <si>
    <t>AM9：00</t>
    <phoneticPr fontId="1"/>
  </si>
  <si>
    <t>1日あたりの
ほ場作業量</t>
    <rPh sb="0" eb="2">
      <t>イチニチ</t>
    </rPh>
    <rPh sb="8" eb="9">
      <t>ジョウ</t>
    </rPh>
    <rPh sb="9" eb="11">
      <t>サギョウ</t>
    </rPh>
    <rPh sb="11" eb="12">
      <t>リョウ</t>
    </rPh>
    <phoneticPr fontId="1"/>
  </si>
  <si>
    <t>PM5：00</t>
    <phoneticPr fontId="1"/>
  </si>
  <si>
    <t>集合・作業準備・機械メンテナンス</t>
    <rPh sb="0" eb="2">
      <t>シュウゴウ</t>
    </rPh>
    <phoneticPr fontId="1"/>
  </si>
  <si>
    <t>移動</t>
    <rPh sb="0" eb="2">
      <t>イドウ</t>
    </rPh>
    <phoneticPr fontId="1"/>
  </si>
  <si>
    <t>積降（分）</t>
    <rPh sb="0" eb="2">
      <t>ツミオロシ</t>
    </rPh>
    <rPh sb="3" eb="4">
      <t>フン</t>
    </rPh>
    <phoneticPr fontId="1"/>
  </si>
  <si>
    <t>移動（分）</t>
    <rPh sb="0" eb="2">
      <t>イドウ</t>
    </rPh>
    <rPh sb="3" eb="4">
      <t>フン</t>
    </rPh>
    <phoneticPr fontId="1"/>
  </si>
  <si>
    <t>回数</t>
    <rPh sb="0" eb="2">
      <t>カイスウ</t>
    </rPh>
    <phoneticPr fontId="1"/>
  </si>
  <si>
    <t>作業時間終了 機械メンテナンス</t>
    <rPh sb="0" eb="2">
      <t>サギョウ</t>
    </rPh>
    <rPh sb="2" eb="6">
      <t>ジカンシュウリョウ</t>
    </rPh>
    <phoneticPr fontId="1"/>
  </si>
  <si>
    <t>60分</t>
    <rPh sb="2" eb="3">
      <t>プン</t>
    </rPh>
    <phoneticPr fontId="1"/>
  </si>
  <si>
    <t>1以上かつ１に近似より、規模適正と判断</t>
    <rPh sb="1" eb="3">
      <t>イジョウ</t>
    </rPh>
    <rPh sb="7" eb="9">
      <t>キンジ</t>
    </rPh>
    <rPh sb="12" eb="14">
      <t>キボ</t>
    </rPh>
    <rPh sb="14" eb="16">
      <t>テキセイ</t>
    </rPh>
    <rPh sb="17" eb="19">
      <t>ハンダン</t>
    </rPh>
    <phoneticPr fontId="1"/>
  </si>
  <si>
    <t>カタログ値等</t>
    <rPh sb="4" eb="5">
      <t>チ</t>
    </rPh>
    <rPh sb="5" eb="6">
      <t>トウ</t>
    </rPh>
    <phoneticPr fontId="1"/>
  </si>
  <si>
    <t>○○</t>
    <phoneticPr fontId="1"/>
  </si>
  <si>
    <t>始期</t>
    <rPh sb="0" eb="2">
      <t>シキ</t>
    </rPh>
    <phoneticPr fontId="1"/>
  </si>
  <si>
    <t>終期</t>
    <rPh sb="0" eb="2">
      <t>シュウキ</t>
    </rPh>
    <phoneticPr fontId="1"/>
  </si>
  <si>
    <t>規模決定根拠</t>
    <rPh sb="0" eb="2">
      <t>キボ</t>
    </rPh>
    <rPh sb="2" eb="4">
      <t>ケッテイ</t>
    </rPh>
    <rPh sb="4" eb="6">
      <t>コンキョ</t>
    </rPh>
    <phoneticPr fontId="11"/>
  </si>
  <si>
    <t>機械名称</t>
    <rPh sb="0" eb="2">
      <t>キカイ</t>
    </rPh>
    <rPh sb="2" eb="4">
      <t>メイショウ</t>
    </rPh>
    <phoneticPr fontId="11"/>
  </si>
  <si>
    <t>作業内容</t>
    <rPh sb="0" eb="2">
      <t>サギョウ</t>
    </rPh>
    <rPh sb="2" eb="4">
      <t>ナイヨウ</t>
    </rPh>
    <phoneticPr fontId="11"/>
  </si>
  <si>
    <t>既存の機械がある場合</t>
    <rPh sb="0" eb="2">
      <t>キゾン</t>
    </rPh>
    <rPh sb="3" eb="5">
      <t>キカイ</t>
    </rPh>
    <rPh sb="8" eb="10">
      <t>バアイ</t>
    </rPh>
    <phoneticPr fontId="11"/>
  </si>
  <si>
    <t>今回整備</t>
    <rPh sb="0" eb="2">
      <t>コンカイ</t>
    </rPh>
    <rPh sb="2" eb="4">
      <t>セイビ</t>
    </rPh>
    <phoneticPr fontId="11"/>
  </si>
  <si>
    <t>既存の機械</t>
    <rPh sb="0" eb="2">
      <t>キゾン</t>
    </rPh>
    <rPh sb="3" eb="5">
      <t>キカイ</t>
    </rPh>
    <phoneticPr fontId="11"/>
  </si>
  <si>
    <t>型式・能力等</t>
    <rPh sb="0" eb="2">
      <t>カタシキ</t>
    </rPh>
    <rPh sb="3" eb="5">
      <t>ノウリョク</t>
    </rPh>
    <rPh sb="5" eb="6">
      <t>ナド</t>
    </rPh>
    <phoneticPr fontId="11"/>
  </si>
  <si>
    <t>項目</t>
    <rPh sb="0" eb="2">
      <t>コウモク</t>
    </rPh>
    <phoneticPr fontId="11"/>
  </si>
  <si>
    <t>備考</t>
    <rPh sb="0" eb="2">
      <t>ビコウ</t>
    </rPh>
    <phoneticPr fontId="11"/>
  </si>
  <si>
    <t>ほ場作業量</t>
    <rPh sb="1" eb="2">
      <t>ジョウ</t>
    </rPh>
    <rPh sb="2" eb="4">
      <t>サギョウ</t>
    </rPh>
    <rPh sb="4" eb="5">
      <t>リョウ</t>
    </rPh>
    <phoneticPr fontId="11"/>
  </si>
  <si>
    <t>作業量</t>
    <rPh sb="0" eb="2">
      <t>サギョウ</t>
    </rPh>
    <rPh sb="2" eb="3">
      <t>リョウ</t>
    </rPh>
    <phoneticPr fontId="11"/>
  </si>
  <si>
    <t>①作業幅</t>
    <rPh sb="1" eb="3">
      <t>サギョウ</t>
    </rPh>
    <rPh sb="3" eb="4">
      <t>ハバ</t>
    </rPh>
    <phoneticPr fontId="11"/>
  </si>
  <si>
    <t>ｍ</t>
  </si>
  <si>
    <t>②作業能率</t>
    <rPh sb="1" eb="3">
      <t>サギョウ</t>
    </rPh>
    <rPh sb="3" eb="5">
      <t>ノウリツ</t>
    </rPh>
    <phoneticPr fontId="11"/>
  </si>
  <si>
    <t>分/10a</t>
    <rPh sb="0" eb="1">
      <t>フン</t>
    </rPh>
    <phoneticPr fontId="11"/>
  </si>
  <si>
    <t>③１時間あたりの実作業量　</t>
    <rPh sb="2" eb="4">
      <t>ジカン</t>
    </rPh>
    <rPh sb="8" eb="9">
      <t>ジツ</t>
    </rPh>
    <rPh sb="9" eb="11">
      <t>サギョウ</t>
    </rPh>
    <rPh sb="11" eb="12">
      <t>リョウ</t>
    </rPh>
    <phoneticPr fontId="11"/>
  </si>
  <si>
    <t>ha/時間</t>
    <rPh sb="3" eb="5">
      <t>ジカン</t>
    </rPh>
    <phoneticPr fontId="11"/>
  </si>
  <si>
    <t>1日あたりの
ほ場作業量</t>
    <rPh sb="0" eb="2">
      <t>イチニチ</t>
    </rPh>
    <rPh sb="8" eb="9">
      <t>ジョウ</t>
    </rPh>
    <rPh sb="9" eb="11">
      <t>サギョウ</t>
    </rPh>
    <rPh sb="11" eb="12">
      <t>リョウ</t>
    </rPh>
    <phoneticPr fontId="11"/>
  </si>
  <si>
    <t>実作業時間</t>
    <rPh sb="0" eb="1">
      <t>ジツ</t>
    </rPh>
    <rPh sb="1" eb="3">
      <t>サギョウ</t>
    </rPh>
    <rPh sb="3" eb="5">
      <t>ジカン</t>
    </rPh>
    <phoneticPr fontId="11"/>
  </si>
  <si>
    <t>④１日の作業時間</t>
    <rPh sb="2" eb="3">
      <t>ニチ</t>
    </rPh>
    <rPh sb="4" eb="6">
      <t>サギョウ</t>
    </rPh>
    <rPh sb="6" eb="8">
      <t>ジカン</t>
    </rPh>
    <phoneticPr fontId="11"/>
  </si>
  <si>
    <t>時間</t>
    <rPh sb="0" eb="2">
      <t>ジカン</t>
    </rPh>
    <phoneticPr fontId="11"/>
  </si>
  <si>
    <t>⑤実作業率</t>
    <rPh sb="1" eb="2">
      <t>ジツ</t>
    </rPh>
    <rPh sb="2" eb="4">
      <t>サギョウ</t>
    </rPh>
    <rPh sb="4" eb="5">
      <t>リツ</t>
    </rPh>
    <phoneticPr fontId="11"/>
  </si>
  <si>
    <t>％</t>
  </si>
  <si>
    <t>⑥１日の実作業時間　
　　④×⑤÷100</t>
    <rPh sb="2" eb="3">
      <t>ニチ</t>
    </rPh>
    <rPh sb="4" eb="5">
      <t>ジツ</t>
    </rPh>
    <rPh sb="5" eb="7">
      <t>サギョウ</t>
    </rPh>
    <rPh sb="7" eb="9">
      <t>ジカン</t>
    </rPh>
    <phoneticPr fontId="11"/>
  </si>
  <si>
    <t>⑦1日あたりのほ場作業量　③×⑥</t>
    <rPh sb="1" eb="3">
      <t>イチニチ</t>
    </rPh>
    <rPh sb="8" eb="9">
      <t>ジョウ</t>
    </rPh>
    <rPh sb="9" eb="11">
      <t>サギョウ</t>
    </rPh>
    <rPh sb="11" eb="12">
      <t>リョウ</t>
    </rPh>
    <phoneticPr fontId="11"/>
  </si>
  <si>
    <t>ha/日</t>
    <rPh sb="3" eb="4">
      <t>ニチ</t>
    </rPh>
    <phoneticPr fontId="11"/>
  </si>
  <si>
    <t>作業可能日数</t>
    <rPh sb="0" eb="2">
      <t>サギョウ</t>
    </rPh>
    <rPh sb="2" eb="4">
      <t>カノウ</t>
    </rPh>
    <rPh sb="4" eb="5">
      <t>ニチ</t>
    </rPh>
    <rPh sb="5" eb="6">
      <t>スウ</t>
    </rPh>
    <phoneticPr fontId="11"/>
  </si>
  <si>
    <t>⑧作業期間</t>
    <rPh sb="1" eb="3">
      <t>サギョウ</t>
    </rPh>
    <rPh sb="3" eb="5">
      <t>キカン</t>
    </rPh>
    <phoneticPr fontId="11"/>
  </si>
  <si>
    <t>始期</t>
    <rPh sb="0" eb="2">
      <t>シキ</t>
    </rPh>
    <phoneticPr fontId="11"/>
  </si>
  <si>
    <t>終期</t>
    <rPh sb="0" eb="2">
      <t>シュウキ</t>
    </rPh>
    <phoneticPr fontId="11"/>
  </si>
  <si>
    <t>⑨作業日数</t>
    <rPh sb="1" eb="3">
      <t>サギョウ</t>
    </rPh>
    <rPh sb="3" eb="4">
      <t>ニチ</t>
    </rPh>
    <rPh sb="4" eb="5">
      <t>スウ</t>
    </rPh>
    <phoneticPr fontId="11"/>
  </si>
  <si>
    <t>日</t>
    <rPh sb="0" eb="1">
      <t>ニチ</t>
    </rPh>
    <phoneticPr fontId="11"/>
  </si>
  <si>
    <t>⑩作業可能日数率</t>
    <rPh sb="1" eb="3">
      <t>サギョウ</t>
    </rPh>
    <rPh sb="3" eb="5">
      <t>カノウ</t>
    </rPh>
    <rPh sb="5" eb="7">
      <t>ニッスウ</t>
    </rPh>
    <rPh sb="7" eb="8">
      <t>リツ</t>
    </rPh>
    <phoneticPr fontId="11"/>
  </si>
  <si>
    <t>⑪実作業日数　⑨×⑩÷100</t>
    <rPh sb="1" eb="2">
      <t>ジツ</t>
    </rPh>
    <rPh sb="2" eb="4">
      <t>サギョウ</t>
    </rPh>
    <rPh sb="4" eb="5">
      <t>ニチ</t>
    </rPh>
    <rPh sb="5" eb="6">
      <t>スウ</t>
    </rPh>
    <phoneticPr fontId="11"/>
  </si>
  <si>
    <t>ha</t>
  </si>
  <si>
    <t>台</t>
    <rPh sb="0" eb="1">
      <t>ダイ</t>
    </rPh>
    <phoneticPr fontId="11"/>
  </si>
  <si>
    <t>機械名称：</t>
    <rPh sb="0" eb="2">
      <t>キカイ</t>
    </rPh>
    <rPh sb="2" eb="4">
      <t>メイショウ</t>
    </rPh>
    <phoneticPr fontId="1"/>
  </si>
  <si>
    <t>※⑭取組面積の合計が作付面積と一致</t>
    <rPh sb="2" eb="4">
      <t>トリクミ</t>
    </rPh>
    <rPh sb="4" eb="6">
      <t>メンセキ</t>
    </rPh>
    <rPh sb="7" eb="9">
      <t>ゴウケイ</t>
    </rPh>
    <rPh sb="10" eb="12">
      <t>サクツ</t>
    </rPh>
    <rPh sb="12" eb="14">
      <t>メンセキ</t>
    </rPh>
    <rPh sb="15" eb="17">
      <t>イッチ</t>
    </rPh>
    <phoneticPr fontId="1"/>
  </si>
  <si>
    <t>※３台以上ある場合は、記入欄を適宜、追加してください。</t>
    <rPh sb="2" eb="3">
      <t>ダイ</t>
    </rPh>
    <rPh sb="3" eb="5">
      <t>イジョウ</t>
    </rPh>
    <rPh sb="7" eb="9">
      <t>バアイ</t>
    </rPh>
    <rPh sb="11" eb="14">
      <t>キニュウラン</t>
    </rPh>
    <rPh sb="15" eb="17">
      <t>テキギ</t>
    </rPh>
    <rPh sb="18" eb="20">
      <t>ツイカ</t>
    </rPh>
    <phoneticPr fontId="1"/>
  </si>
  <si>
    <t>4月</t>
    <rPh sb="1" eb="2">
      <t>ガツ</t>
    </rPh>
    <phoneticPr fontId="1"/>
  </si>
  <si>
    <t>搬入</t>
    <rPh sb="0" eb="2">
      <t>ハンニュウ</t>
    </rPh>
    <phoneticPr fontId="1"/>
  </si>
  <si>
    <t>収穫量(t)</t>
    <rPh sb="0" eb="3">
      <t>シュウカクリョウ</t>
    </rPh>
    <phoneticPr fontId="1"/>
  </si>
  <si>
    <t>出荷</t>
    <rPh sb="0" eb="2">
      <t>シュッカ</t>
    </rPh>
    <phoneticPr fontId="1"/>
  </si>
  <si>
    <t>単月在庫量</t>
    <rPh sb="0" eb="2">
      <t>タンゲツ</t>
    </rPh>
    <rPh sb="2" eb="5">
      <t>ザイコリョウ</t>
    </rPh>
    <phoneticPr fontId="1"/>
  </si>
  <si>
    <t>累積在庫量</t>
    <rPh sb="0" eb="2">
      <t>ルイセキ</t>
    </rPh>
    <rPh sb="2" eb="5">
      <t>ザイコリョウ</t>
    </rPh>
    <phoneticPr fontId="1"/>
  </si>
  <si>
    <t>9月</t>
  </si>
  <si>
    <t>2月</t>
  </si>
  <si>
    <t>3月</t>
  </si>
  <si>
    <t>4月</t>
  </si>
  <si>
    <t>5月</t>
  </si>
  <si>
    <t>6月</t>
  </si>
  <si>
    <t>7月</t>
  </si>
  <si>
    <t>※キュアリング貯蔵庫、予冷施設など汎用的ではなく機能を有する貯蔵庫のみ対象</t>
    <rPh sb="7" eb="10">
      <t>チョゾウコ</t>
    </rPh>
    <rPh sb="11" eb="13">
      <t>ヨレイ</t>
    </rPh>
    <rPh sb="13" eb="15">
      <t>シセツ</t>
    </rPh>
    <rPh sb="17" eb="19">
      <t>ハンヨウ</t>
    </rPh>
    <rPh sb="19" eb="20">
      <t>テキ</t>
    </rPh>
    <rPh sb="24" eb="26">
      <t>キノウ</t>
    </rPh>
    <rPh sb="27" eb="28">
      <t>ユウ</t>
    </rPh>
    <rPh sb="30" eb="33">
      <t>チョゾウコ</t>
    </rPh>
    <rPh sb="35" eb="37">
      <t>タイショウ</t>
    </rPh>
    <phoneticPr fontId="1"/>
  </si>
  <si>
    <t>※他に貯蔵庫のレイアウト、必要面積の積算資料が必要です。</t>
    <rPh sb="1" eb="2">
      <t>ホカ</t>
    </rPh>
    <rPh sb="3" eb="6">
      <t>チョゾウコ</t>
    </rPh>
    <rPh sb="13" eb="15">
      <t>ヒツヨウ</t>
    </rPh>
    <rPh sb="15" eb="17">
      <t>メンセキ</t>
    </rPh>
    <rPh sb="18" eb="20">
      <t>セキサン</t>
    </rPh>
    <rPh sb="20" eb="22">
      <t>シリョウ</t>
    </rPh>
    <rPh sb="23" eb="25">
      <t>ヒツヨウ</t>
    </rPh>
    <phoneticPr fontId="1"/>
  </si>
  <si>
    <t>貯蔵庫規模決定根拠（必要貯蔵量積算資料）</t>
    <rPh sb="0" eb="3">
      <t>チョゾウコ</t>
    </rPh>
    <rPh sb="3" eb="5">
      <t>キボ</t>
    </rPh>
    <rPh sb="5" eb="7">
      <t>ケッテイ</t>
    </rPh>
    <rPh sb="7" eb="9">
      <t>コンキョ</t>
    </rPh>
    <rPh sb="10" eb="12">
      <t>ヒツヨウ</t>
    </rPh>
    <rPh sb="12" eb="15">
      <t>チョゾウリョウ</t>
    </rPh>
    <rPh sb="15" eb="17">
      <t>セキサン</t>
    </rPh>
    <rPh sb="17" eb="19">
      <t>シリョウ</t>
    </rPh>
    <phoneticPr fontId="1"/>
  </si>
  <si>
    <t>貯蔵庫搬入量(t)</t>
    <rPh sb="0" eb="3">
      <t>チョゾウコ</t>
    </rPh>
    <rPh sb="3" eb="5">
      <t>ハンニュウ</t>
    </rPh>
    <rPh sb="5" eb="6">
      <t>リョウ</t>
    </rPh>
    <phoneticPr fontId="1"/>
  </si>
  <si>
    <t>貯蔵庫を通さない出荷量(t)</t>
    <rPh sb="0" eb="2">
      <t>チョゾウ</t>
    </rPh>
    <rPh sb="2" eb="3">
      <t>コ</t>
    </rPh>
    <rPh sb="4" eb="5">
      <t>トオ</t>
    </rPh>
    <rPh sb="8" eb="10">
      <t>シュッカ</t>
    </rPh>
    <rPh sb="10" eb="11">
      <t>リョウ</t>
    </rPh>
    <rPh sb="11" eb="12">
      <t>シュツリョウ</t>
    </rPh>
    <phoneticPr fontId="1"/>
  </si>
  <si>
    <t>単月在庫量(t)</t>
    <rPh sb="0" eb="2">
      <t>タンゲツ</t>
    </rPh>
    <rPh sb="2" eb="5">
      <t>ザイコリョウ</t>
    </rPh>
    <phoneticPr fontId="1"/>
  </si>
  <si>
    <t>貯蔵庫単月在庫量(t)</t>
    <rPh sb="0" eb="3">
      <t>チョゾウコ</t>
    </rPh>
    <rPh sb="3" eb="8">
      <t>タンゲツザイコリョウ</t>
    </rPh>
    <phoneticPr fontId="1"/>
  </si>
  <si>
    <t>貯蔵庫以外の在庫量</t>
    <rPh sb="0" eb="3">
      <t>チョゾウコ</t>
    </rPh>
    <rPh sb="3" eb="5">
      <t>イガイ</t>
    </rPh>
    <rPh sb="6" eb="9">
      <t>ザイコリョウ</t>
    </rPh>
    <phoneticPr fontId="1"/>
  </si>
  <si>
    <t>10月</t>
  </si>
  <si>
    <t>8月</t>
  </si>
  <si>
    <t>11月</t>
  </si>
  <si>
    <t>12月</t>
  </si>
  <si>
    <t>累積在庫量(t)</t>
    <rPh sb="0" eb="2">
      <t>ルイセキ</t>
    </rPh>
    <rPh sb="2" eb="5">
      <t>ザイコリョウ</t>
    </rPh>
    <phoneticPr fontId="1"/>
  </si>
  <si>
    <t>貯蔵庫累積在庫量(t)</t>
    <rPh sb="0" eb="3">
      <t>チョゾウコ</t>
    </rPh>
    <rPh sb="3" eb="5">
      <t>ルイセキ</t>
    </rPh>
    <rPh sb="5" eb="7">
      <t>ザイコ</t>
    </rPh>
    <rPh sb="7" eb="8">
      <t>リョウ</t>
    </rPh>
    <phoneticPr fontId="1"/>
  </si>
  <si>
    <t>必要面積
算定根拠</t>
    <rPh sb="0" eb="2">
      <t>ヒツヨウ</t>
    </rPh>
    <rPh sb="2" eb="4">
      <t>メンセキ</t>
    </rPh>
    <rPh sb="5" eb="7">
      <t>サンテイ</t>
    </rPh>
    <rPh sb="7" eb="9">
      <t>コンキョ</t>
    </rPh>
    <phoneticPr fontId="1"/>
  </si>
  <si>
    <t>必要コンテナ数
(累積貯蔵量／コンテナ容量）</t>
    <rPh sb="0" eb="2">
      <t>ヒツヨウ</t>
    </rPh>
    <rPh sb="6" eb="7">
      <t>スウ</t>
    </rPh>
    <rPh sb="9" eb="11">
      <t>ルイセキ</t>
    </rPh>
    <rPh sb="11" eb="14">
      <t>チョゾウリョウ</t>
    </rPh>
    <rPh sb="19" eb="21">
      <t>ヨウリョウ</t>
    </rPh>
    <phoneticPr fontId="1"/>
  </si>
  <si>
    <t>必要パレット数
（必要コンテナ数/１パレットに積載可能数）</t>
    <rPh sb="0" eb="2">
      <t>ヒツヨウ</t>
    </rPh>
    <rPh sb="6" eb="7">
      <t>スウ</t>
    </rPh>
    <rPh sb="9" eb="11">
      <t>ヒツヨウ</t>
    </rPh>
    <rPh sb="15" eb="16">
      <t>スウ</t>
    </rPh>
    <rPh sb="23" eb="25">
      <t>セキサイ</t>
    </rPh>
    <rPh sb="25" eb="27">
      <t>カノウ</t>
    </rPh>
    <rPh sb="27" eb="28">
      <t>スウ</t>
    </rPh>
    <phoneticPr fontId="1"/>
  </si>
  <si>
    <t>必要面積㎡
（パレット面積×パレット必要数）</t>
    <rPh sb="0" eb="4">
      <t>ヒツヨウメンセキ</t>
    </rPh>
    <rPh sb="11" eb="13">
      <t>メンセキ</t>
    </rPh>
    <rPh sb="18" eb="21">
      <t>ヒツヨウスウ</t>
    </rPh>
    <phoneticPr fontId="1"/>
  </si>
  <si>
    <t>貯蔵庫利用状況（１年目）</t>
    <rPh sb="0" eb="3">
      <t>チョゾウコ</t>
    </rPh>
    <rPh sb="3" eb="5">
      <t>リヨウ</t>
    </rPh>
    <rPh sb="5" eb="7">
      <t>ジョウキョウ</t>
    </rPh>
    <rPh sb="9" eb="11">
      <t>ネンメ</t>
    </rPh>
    <phoneticPr fontId="1"/>
  </si>
  <si>
    <t>R○年度</t>
    <rPh sb="3" eb="4">
      <t>ド</t>
    </rPh>
    <phoneticPr fontId="1"/>
  </si>
  <si>
    <t>1月</t>
  </si>
  <si>
    <t>上旬</t>
    <rPh sb="0" eb="2">
      <t>ジョウジュン</t>
    </rPh>
    <phoneticPr fontId="1"/>
  </si>
  <si>
    <t>中旬</t>
    <rPh sb="0" eb="2">
      <t>チュウジュン</t>
    </rPh>
    <phoneticPr fontId="1"/>
  </si>
  <si>
    <t>下旬</t>
    <rPh sb="0" eb="2">
      <t>ゲジュン</t>
    </rPh>
    <phoneticPr fontId="1"/>
  </si>
  <si>
    <t>最大値</t>
    <rPh sb="0" eb="3">
      <t>サイダイチ</t>
    </rPh>
    <phoneticPr fontId="1"/>
  </si>
  <si>
    <t>　</t>
  </si>
  <si>
    <t>機械等に係る規程、能力等の所要量に関する計算書等（規模等決定根拠資料）</t>
    <rPh sb="7" eb="8">
      <t>テイ</t>
    </rPh>
    <phoneticPr fontId="17"/>
  </si>
  <si>
    <t>ア　規模決定基礎</t>
  </si>
  <si>
    <t>導入予定機械名</t>
  </si>
  <si>
    <t>処理量</t>
    <rPh sb="0" eb="3">
      <t>ショリリョウ</t>
    </rPh>
    <phoneticPr fontId="17"/>
  </si>
  <si>
    <t>処理能力</t>
    <rPh sb="0" eb="2">
      <t>ショリ</t>
    </rPh>
    <rPh sb="2" eb="4">
      <t>ノウリョク</t>
    </rPh>
    <phoneticPr fontId="17"/>
  </si>
  <si>
    <t>１日処理量</t>
    <rPh sb="2" eb="4">
      <t>ショリ</t>
    </rPh>
    <phoneticPr fontId="17"/>
  </si>
  <si>
    <t>作業可能日数</t>
  </si>
  <si>
    <t>必要数</t>
    <rPh sb="0" eb="3">
      <t>ヒツヨウスウ</t>
    </rPh>
    <phoneticPr fontId="17"/>
  </si>
  <si>
    <t>面積
(ha)</t>
    <rPh sb="0" eb="2">
      <t>メンセキ</t>
    </rPh>
    <phoneticPr fontId="17"/>
  </si>
  <si>
    <t>単収
(kg/10a)</t>
    <rPh sb="0" eb="2">
      <t>タンシュウ</t>
    </rPh>
    <phoneticPr fontId="17"/>
  </si>
  <si>
    <t>生産量＝面積×単収×10(kg)</t>
    <rPh sb="0" eb="3">
      <t>セイサンリョウ</t>
    </rPh>
    <rPh sb="4" eb="6">
      <t>メンセキ</t>
    </rPh>
    <rPh sb="7" eb="9">
      <t>タンシュウ</t>
    </rPh>
    <phoneticPr fontId="17"/>
  </si>
  <si>
    <t>処理量
（内訳）
(kg)</t>
    <rPh sb="0" eb="3">
      <t>ショリリョウ</t>
    </rPh>
    <rPh sb="5" eb="7">
      <t>ウチワケ</t>
    </rPh>
    <phoneticPr fontId="17"/>
  </si>
  <si>
    <t>状態</t>
    <rPh sb="0" eb="2">
      <t>ジョウタイ</t>
    </rPh>
    <phoneticPr fontId="17"/>
  </si>
  <si>
    <t>カタログ処理量
（kg/h)</t>
    <rPh sb="4" eb="7">
      <t>ショリリョウ</t>
    </rPh>
    <phoneticPr fontId="17"/>
  </si>
  <si>
    <t>実作業時間</t>
  </si>
  <si>
    <t>処理量
(kg)</t>
    <rPh sb="0" eb="3">
      <t>ショリリョウ</t>
    </rPh>
    <phoneticPr fontId="17"/>
  </si>
  <si>
    <t>作業期間</t>
    <rPh sb="0" eb="4">
      <t>サギョウキカン</t>
    </rPh>
    <phoneticPr fontId="17"/>
  </si>
  <si>
    <t>作業可能日数率</t>
    <phoneticPr fontId="17"/>
  </si>
  <si>
    <t>処理量計
(kg)</t>
    <rPh sb="0" eb="3">
      <t>ショリリョウ</t>
    </rPh>
    <rPh sb="3" eb="4">
      <t>ケイ</t>
    </rPh>
    <phoneticPr fontId="17"/>
  </si>
  <si>
    <t>日作業時間hr</t>
  </si>
  <si>
    <t>実作業率</t>
  </si>
  <si>
    <t>日実作業時間hｒ</t>
    <phoneticPr fontId="17"/>
  </si>
  <si>
    <t>新規</t>
    <rPh sb="0" eb="2">
      <t>シンキ</t>
    </rPh>
    <phoneticPr fontId="17"/>
  </si>
  <si>
    <t>白米</t>
    <rPh sb="0" eb="2">
      <t>ハクマイ</t>
    </rPh>
    <phoneticPr fontId="17"/>
  </si>
  <si>
    <t>玄米</t>
    <rPh sb="0" eb="2">
      <t>ゲンマイ</t>
    </rPh>
    <phoneticPr fontId="17"/>
  </si>
  <si>
    <t>補足：</t>
    <phoneticPr fontId="17"/>
  </si>
  <si>
    <t>①機械導入に関して、メーカーカタログデータにより試算。</t>
    <rPh sb="1" eb="3">
      <t>キカイ</t>
    </rPh>
    <rPh sb="3" eb="5">
      <t>ドウニュウ</t>
    </rPh>
    <rPh sb="6" eb="7">
      <t>カン</t>
    </rPh>
    <rPh sb="24" eb="26">
      <t>シサン</t>
    </rPh>
    <phoneticPr fontId="17"/>
  </si>
  <si>
    <t>②収穫から出荷までに要する期間の年間60日間使用</t>
    <rPh sb="1" eb="3">
      <t>シュウカク</t>
    </rPh>
    <rPh sb="5" eb="7">
      <t>シュッカ</t>
    </rPh>
    <rPh sb="10" eb="11">
      <t>ヨウ</t>
    </rPh>
    <rPh sb="13" eb="15">
      <t>キカン</t>
    </rPh>
    <rPh sb="16" eb="18">
      <t>ネンカン</t>
    </rPh>
    <rPh sb="20" eb="22">
      <t>ニチカン</t>
    </rPh>
    <rPh sb="22" eb="24">
      <t>シヨウ</t>
    </rPh>
    <phoneticPr fontId="17"/>
  </si>
  <si>
    <t>イ　機械利用計画</t>
  </si>
  <si>
    <t>施設・機械名</t>
  </si>
  <si>
    <t>品種</t>
    <rPh sb="0" eb="2">
      <t>ヒンシュ</t>
    </rPh>
    <phoneticPr fontId="17"/>
  </si>
  <si>
    <t>収穫時期</t>
    <rPh sb="0" eb="4">
      <t>シュウカクジキ</t>
    </rPh>
    <phoneticPr fontId="17"/>
  </si>
  <si>
    <t>利用日数</t>
  </si>
  <si>
    <t>月別利用計画(日）</t>
  </si>
  <si>
    <t>年間処理</t>
  </si>
  <si>
    <t>　目標</t>
  </si>
  <si>
    <t>目標</t>
  </si>
  <si>
    <t>あきたこまち</t>
    <phoneticPr fontId="17"/>
  </si>
  <si>
    <t>8月下旬</t>
    <rPh sb="1" eb="2">
      <t>ガツ</t>
    </rPh>
    <rPh sb="2" eb="4">
      <t>ゲジュン</t>
    </rPh>
    <phoneticPr fontId="17"/>
  </si>
  <si>
    <t>こしひかり</t>
    <phoneticPr fontId="17"/>
  </si>
  <si>
    <t>9月下旬</t>
    <rPh sb="1" eb="2">
      <t>ガツ</t>
    </rPh>
    <rPh sb="2" eb="4">
      <t>ゲジュン</t>
    </rPh>
    <phoneticPr fontId="17"/>
  </si>
  <si>
    <t>ネギ</t>
    <phoneticPr fontId="17"/>
  </si>
  <si>
    <t xml:space="preserve">
</t>
    <phoneticPr fontId="17"/>
  </si>
  <si>
    <t>ほうれん草</t>
    <rPh sb="4" eb="5">
      <t>ソウ</t>
    </rPh>
    <phoneticPr fontId="17"/>
  </si>
  <si>
    <t>③乾燥機、籾摺り機などの作業との関係から1日の作業時間は○時間と想定（別添参照）</t>
    <rPh sb="1" eb="4">
      <t>カンソウキ</t>
    </rPh>
    <rPh sb="5" eb="7">
      <t>モミス</t>
    </rPh>
    <rPh sb="8" eb="9">
      <t>キ</t>
    </rPh>
    <rPh sb="12" eb="14">
      <t>サギョウ</t>
    </rPh>
    <rPh sb="16" eb="18">
      <t>カンケイ</t>
    </rPh>
    <rPh sb="21" eb="22">
      <t>ニチ</t>
    </rPh>
    <rPh sb="23" eb="27">
      <t>サギョウジカン</t>
    </rPh>
    <rPh sb="29" eb="31">
      <t>ジカン</t>
    </rPh>
    <rPh sb="32" eb="34">
      <t>ソウテイ</t>
    </rPh>
    <rPh sb="35" eb="37">
      <t>ベッテン</t>
    </rPh>
    <rPh sb="37" eb="39">
      <t>サンショウ</t>
    </rPh>
    <phoneticPr fontId="17"/>
  </si>
  <si>
    <t>収獲</t>
    <rPh sb="0" eb="2">
      <t>シュウカク</t>
    </rPh>
    <phoneticPr fontId="1"/>
  </si>
  <si>
    <t>乾燥</t>
    <rPh sb="0" eb="2">
      <t>カンソウ</t>
    </rPh>
    <phoneticPr fontId="1"/>
  </si>
  <si>
    <t>籾摺り</t>
    <rPh sb="0" eb="2">
      <t>モミス</t>
    </rPh>
    <phoneticPr fontId="1"/>
  </si>
  <si>
    <t>選別</t>
    <rPh sb="0" eb="2">
      <t>センベツ</t>
    </rPh>
    <phoneticPr fontId="1"/>
  </si>
  <si>
    <t>脱穀</t>
    <rPh sb="0" eb="2">
      <t>ダッコク</t>
    </rPh>
    <phoneticPr fontId="1"/>
  </si>
  <si>
    <t>１日の実作業時間（計）</t>
    <rPh sb="1" eb="2">
      <t>ニチ</t>
    </rPh>
    <rPh sb="3" eb="4">
      <t>ジツ</t>
    </rPh>
    <rPh sb="4" eb="8">
      <t>サギョウジカン</t>
    </rPh>
    <rPh sb="9" eb="10">
      <t>ケイ</t>
    </rPh>
    <phoneticPr fontId="1"/>
  </si>
  <si>
    <t>選別機の合計稼働時間</t>
    <rPh sb="0" eb="2">
      <t>センベツ</t>
    </rPh>
    <rPh sb="2" eb="3">
      <t>キ</t>
    </rPh>
    <rPh sb="4" eb="6">
      <t>ゴウケイ</t>
    </rPh>
    <rPh sb="6" eb="8">
      <t>カドウ</t>
    </rPh>
    <rPh sb="8" eb="10">
      <t>ジカン</t>
    </rPh>
    <phoneticPr fontId="1"/>
  </si>
  <si>
    <t>選別作業時間</t>
    <rPh sb="0" eb="2">
      <t>センベツ</t>
    </rPh>
    <rPh sb="2" eb="4">
      <t>サギョウ</t>
    </rPh>
    <rPh sb="4" eb="6">
      <t>ジカン</t>
    </rPh>
    <phoneticPr fontId="1"/>
  </si>
  <si>
    <t>作業内容</t>
    <rPh sb="0" eb="4">
      <t>サギョウナイヨウ</t>
    </rPh>
    <phoneticPr fontId="1"/>
  </si>
  <si>
    <t>※２台目以降がある場合は適宜、追加してください。</t>
    <rPh sb="2" eb="4">
      <t>ダイメ</t>
    </rPh>
    <rPh sb="4" eb="6">
      <t>イコウ</t>
    </rPh>
    <rPh sb="9" eb="11">
      <t>バアイ</t>
    </rPh>
    <rPh sb="12" eb="14">
      <t>テキギ</t>
    </rPh>
    <rPh sb="15" eb="17">
      <t>ツイカ</t>
    </rPh>
    <phoneticPr fontId="1"/>
  </si>
  <si>
    <t>稼働時間（分／回）</t>
    <rPh sb="0" eb="2">
      <t>カドウ</t>
    </rPh>
    <rPh sb="2" eb="4">
      <t>ジカン</t>
    </rPh>
    <rPh sb="5" eb="6">
      <t>フン</t>
    </rPh>
    <rPh sb="7" eb="8">
      <t>カイ</t>
    </rPh>
    <phoneticPr fontId="1"/>
  </si>
  <si>
    <t>※２台目（既存＋新規整備）以上ある場合は、適宜、記入欄を増やしてください。（合計で適正規模か分かるようにしてください。）</t>
    <rPh sb="2" eb="4">
      <t>ダイメ</t>
    </rPh>
    <rPh sb="5" eb="7">
      <t>キゾン</t>
    </rPh>
    <rPh sb="8" eb="10">
      <t>シンキ</t>
    </rPh>
    <rPh sb="10" eb="12">
      <t>セイビ</t>
    </rPh>
    <rPh sb="13" eb="15">
      <t>イジョウ</t>
    </rPh>
    <rPh sb="17" eb="19">
      <t>バアイ</t>
    </rPh>
    <rPh sb="21" eb="23">
      <t>テキギ</t>
    </rPh>
    <rPh sb="24" eb="27">
      <t>キニュウラン</t>
    </rPh>
    <rPh sb="28" eb="29">
      <t>フ</t>
    </rPh>
    <rPh sb="38" eb="40">
      <t>ゴウケイ</t>
    </rPh>
    <rPh sb="41" eb="43">
      <t>テキセイ</t>
    </rPh>
    <rPh sb="43" eb="45">
      <t>キボ</t>
    </rPh>
    <rPh sb="46" eb="47">
      <t>ワ</t>
    </rPh>
    <phoneticPr fontId="1"/>
  </si>
  <si>
    <t>※同種の機械（既存＋新規整備）が複数ある場合は、全ての機械について記入してください。（合計で適正規模であるか分かるようにしてください。）</t>
    <rPh sb="1" eb="3">
      <t>ドウシュ</t>
    </rPh>
    <rPh sb="4" eb="6">
      <t>キカイ</t>
    </rPh>
    <rPh sb="7" eb="9">
      <t>キゾン</t>
    </rPh>
    <rPh sb="10" eb="12">
      <t>シンキ</t>
    </rPh>
    <rPh sb="12" eb="14">
      <t>セイビ</t>
    </rPh>
    <rPh sb="16" eb="18">
      <t>フクスウ</t>
    </rPh>
    <rPh sb="20" eb="22">
      <t>バアイ</t>
    </rPh>
    <rPh sb="24" eb="25">
      <t>スベ</t>
    </rPh>
    <rPh sb="27" eb="29">
      <t>キカイ</t>
    </rPh>
    <rPh sb="33" eb="35">
      <t>キニュウ</t>
    </rPh>
    <rPh sb="43" eb="45">
      <t>ゴウケイ</t>
    </rPh>
    <rPh sb="46" eb="48">
      <t>テキセイ</t>
    </rPh>
    <rPh sb="48" eb="50">
      <t>キボ</t>
    </rPh>
    <rPh sb="54" eb="55">
      <t>ワ</t>
    </rPh>
    <phoneticPr fontId="1"/>
  </si>
  <si>
    <t>規模決定根拠資料の作成について</t>
    <rPh sb="0" eb="2">
      <t>キボ</t>
    </rPh>
    <rPh sb="2" eb="4">
      <t>ケッテイ</t>
    </rPh>
    <rPh sb="4" eb="6">
      <t>コンキョ</t>
    </rPh>
    <rPh sb="6" eb="8">
      <t>シリョウ</t>
    </rPh>
    <rPh sb="9" eb="11">
      <t>サクセイ</t>
    </rPh>
    <phoneticPr fontId="1"/>
  </si>
  <si>
    <t>１　規模決定根拠資料とは</t>
    <rPh sb="2" eb="4">
      <t>キボ</t>
    </rPh>
    <rPh sb="4" eb="6">
      <t>ケッテイ</t>
    </rPh>
    <rPh sb="6" eb="8">
      <t>コンキョ</t>
    </rPh>
    <rPh sb="8" eb="10">
      <t>シリョウ</t>
    </rPh>
    <phoneticPr fontId="1"/>
  </si>
  <si>
    <t>２　規模決定における留意事項</t>
    <rPh sb="2" eb="4">
      <t>キボ</t>
    </rPh>
    <rPh sb="4" eb="6">
      <t>ケッテイ</t>
    </rPh>
    <rPh sb="10" eb="12">
      <t>リュウイ</t>
    </rPh>
    <rPh sb="12" eb="14">
      <t>ジコウ</t>
    </rPh>
    <phoneticPr fontId="1"/>
  </si>
  <si>
    <t>・助成対象者が作成し、市町村が承認。→成果目標の妥当性協議の際に国に提出し審査を受ける。</t>
    <rPh sb="1" eb="6">
      <t>ジョセイタイショウシャ</t>
    </rPh>
    <rPh sb="7" eb="9">
      <t>サクセイ</t>
    </rPh>
    <rPh sb="11" eb="14">
      <t>シチョウソン</t>
    </rPh>
    <rPh sb="15" eb="17">
      <t>ショウニン</t>
    </rPh>
    <rPh sb="19" eb="21">
      <t>セイカ</t>
    </rPh>
    <rPh sb="21" eb="23">
      <t>モクヒョウ</t>
    </rPh>
    <rPh sb="24" eb="27">
      <t>ダトウセイ</t>
    </rPh>
    <rPh sb="27" eb="29">
      <t>キョウギ</t>
    </rPh>
    <rPh sb="30" eb="31">
      <t>サイ</t>
    </rPh>
    <rPh sb="32" eb="33">
      <t>クニ</t>
    </rPh>
    <rPh sb="34" eb="36">
      <t>テイシュツ</t>
    </rPh>
    <rPh sb="37" eb="39">
      <t>シンサ</t>
    </rPh>
    <rPh sb="40" eb="41">
      <t>ウ</t>
    </rPh>
    <phoneticPr fontId="1"/>
  </si>
  <si>
    <t>・機械等の導入は生産性の向上と低コスト化なので、成果目標の設定と合わせて、年間を通じて効率的な機械等の利用ができる作業体系を検討する必要がある。</t>
    <rPh sb="1" eb="3">
      <t>キカイ</t>
    </rPh>
    <rPh sb="3" eb="4">
      <t>ナド</t>
    </rPh>
    <rPh sb="5" eb="7">
      <t>ドウニュウ</t>
    </rPh>
    <rPh sb="8" eb="11">
      <t>セイサンセイ</t>
    </rPh>
    <rPh sb="12" eb="14">
      <t>コウジョウ</t>
    </rPh>
    <rPh sb="15" eb="16">
      <t>テイ</t>
    </rPh>
    <rPh sb="19" eb="20">
      <t>カ</t>
    </rPh>
    <rPh sb="24" eb="26">
      <t>セイカ</t>
    </rPh>
    <rPh sb="26" eb="28">
      <t>モクヒョウ</t>
    </rPh>
    <rPh sb="29" eb="31">
      <t>セッテイ</t>
    </rPh>
    <rPh sb="32" eb="33">
      <t>ア</t>
    </rPh>
    <rPh sb="37" eb="39">
      <t>ネンカン</t>
    </rPh>
    <rPh sb="40" eb="41">
      <t>トオ</t>
    </rPh>
    <rPh sb="43" eb="46">
      <t>コウリツテキ</t>
    </rPh>
    <rPh sb="47" eb="49">
      <t>キカイ</t>
    </rPh>
    <rPh sb="49" eb="50">
      <t>ナド</t>
    </rPh>
    <rPh sb="51" eb="53">
      <t>リヨウ</t>
    </rPh>
    <rPh sb="57" eb="59">
      <t>サギョウ</t>
    </rPh>
    <rPh sb="59" eb="61">
      <t>タイケイ</t>
    </rPh>
    <rPh sb="62" eb="64">
      <t>ケントウ</t>
    </rPh>
    <rPh sb="66" eb="68">
      <t>ヒツヨウ</t>
    </rPh>
    <phoneticPr fontId="1"/>
  </si>
  <si>
    <t>・客観的な資料により原則として根拠が数値で確認できること。</t>
    <rPh sb="1" eb="4">
      <t>キャッカンテキ</t>
    </rPh>
    <rPh sb="5" eb="7">
      <t>シリョウ</t>
    </rPh>
    <rPh sb="10" eb="12">
      <t>ゲンソク</t>
    </rPh>
    <rPh sb="18" eb="20">
      <t>スウチ</t>
    </rPh>
    <rPh sb="21" eb="23">
      <t>カクニン</t>
    </rPh>
    <phoneticPr fontId="1"/>
  </si>
  <si>
    <t>・農業機械導入計画策定の手引き（農林水産省）</t>
    <rPh sb="1" eb="3">
      <t>ノウギョウ</t>
    </rPh>
    <rPh sb="3" eb="5">
      <t>キカイ</t>
    </rPh>
    <rPh sb="5" eb="7">
      <t>ドウニュウ</t>
    </rPh>
    <rPh sb="7" eb="9">
      <t>ケイカク</t>
    </rPh>
    <rPh sb="9" eb="11">
      <t>サクテイ</t>
    </rPh>
    <rPh sb="12" eb="14">
      <t>テビ</t>
    </rPh>
    <rPh sb="16" eb="18">
      <t>ノウリン</t>
    </rPh>
    <rPh sb="18" eb="21">
      <t>スイサンショウ</t>
    </rPh>
    <phoneticPr fontId="1"/>
  </si>
  <si>
    <t>・本県においては、「茨城県特定高性能農業機械導入指針」等の公的基準の利用規模の下限を使用するか、適当な基準が無い場合は、根拠資料作成例を参考に作成することとしている。</t>
    <rPh sb="1" eb="3">
      <t>ホンケン</t>
    </rPh>
    <phoneticPr fontId="1"/>
  </si>
  <si>
    <t>・特定高性能農業機械の導入に関する計画の策定及びその取扱いについて（農林水産省）</t>
    <rPh sb="34" eb="36">
      <t>ノウリン</t>
    </rPh>
    <rPh sb="36" eb="39">
      <t>スイサンショウ</t>
    </rPh>
    <phoneticPr fontId="1"/>
  </si>
  <si>
    <t>内訳</t>
    <rPh sb="0" eb="2">
      <t>ウチワケ</t>
    </rPh>
    <phoneticPr fontId="1"/>
  </si>
  <si>
    <t>出荷量(t)</t>
    <rPh sb="0" eb="2">
      <t>シュッカ</t>
    </rPh>
    <rPh sb="2" eb="3">
      <t>リョウ</t>
    </rPh>
    <phoneticPr fontId="1"/>
  </si>
  <si>
    <t>貯蔵庫出荷量(t)</t>
    <rPh sb="0" eb="3">
      <t>チョゾウコ</t>
    </rPh>
    <rPh sb="3" eb="5">
      <t>シュッカ</t>
    </rPh>
    <rPh sb="5" eb="6">
      <t>リョウ</t>
    </rPh>
    <phoneticPr fontId="1"/>
  </si>
  <si>
    <t>貯蔵庫を通さない収獲量(t)</t>
    <rPh sb="0" eb="2">
      <t>チョゾウ</t>
    </rPh>
    <rPh sb="2" eb="3">
      <t>コ</t>
    </rPh>
    <rPh sb="4" eb="5">
      <t>トオ</t>
    </rPh>
    <rPh sb="8" eb="10">
      <t>シュウカク</t>
    </rPh>
    <rPh sb="10" eb="11">
      <t>リョウ</t>
    </rPh>
    <rPh sb="11" eb="12">
      <t>シュツリョウ</t>
    </rPh>
    <phoneticPr fontId="1"/>
  </si>
  <si>
    <t>※竣工から目標年度終了までの期間について作成（必要に応じて期間を追加）</t>
    <rPh sb="1" eb="3">
      <t>シュンコウ</t>
    </rPh>
    <rPh sb="5" eb="7">
      <t>モクヒョウ</t>
    </rPh>
    <rPh sb="7" eb="9">
      <t>ネンド</t>
    </rPh>
    <rPh sb="9" eb="11">
      <t>シュウリョウ</t>
    </rPh>
    <rPh sb="14" eb="16">
      <t>キカン</t>
    </rPh>
    <rPh sb="20" eb="22">
      <t>サクセイ</t>
    </rPh>
    <rPh sb="23" eb="25">
      <t>ヒツヨウ</t>
    </rPh>
    <rPh sb="26" eb="27">
      <t>オウ</t>
    </rPh>
    <rPh sb="29" eb="31">
      <t>キカン</t>
    </rPh>
    <rPh sb="32" eb="34">
      <t>ツイカ</t>
    </rPh>
    <phoneticPr fontId="1"/>
  </si>
  <si>
    <t>※記入欄は旬別に作成したが、在庫管理の期間で作成して構いません。（例えば月単位）</t>
    <rPh sb="1" eb="3">
      <t>キニュウ</t>
    </rPh>
    <rPh sb="3" eb="4">
      <t>ラン</t>
    </rPh>
    <rPh sb="5" eb="6">
      <t>シュン</t>
    </rPh>
    <rPh sb="6" eb="7">
      <t>ベツ</t>
    </rPh>
    <rPh sb="8" eb="10">
      <t>サクセイ</t>
    </rPh>
    <rPh sb="14" eb="16">
      <t>ザイコ</t>
    </rPh>
    <rPh sb="16" eb="18">
      <t>カンリ</t>
    </rPh>
    <rPh sb="19" eb="21">
      <t>キカン</t>
    </rPh>
    <rPh sb="22" eb="24">
      <t>サクセイ</t>
    </rPh>
    <rPh sb="26" eb="27">
      <t>カマ</t>
    </rPh>
    <rPh sb="33" eb="34">
      <t>タト</t>
    </rPh>
    <rPh sb="36" eb="39">
      <t>ツキタンイ</t>
    </rPh>
    <phoneticPr fontId="1"/>
  </si>
  <si>
    <t>はくさい</t>
    <phoneticPr fontId="1"/>
  </si>
  <si>
    <t>４月</t>
    <rPh sb="1" eb="2">
      <t>ガツ</t>
    </rPh>
    <phoneticPr fontId="1"/>
  </si>
  <si>
    <t>５月</t>
  </si>
  <si>
    <t>６月</t>
  </si>
  <si>
    <t>７月</t>
  </si>
  <si>
    <t>８月</t>
  </si>
  <si>
    <t>９月</t>
  </si>
  <si>
    <t>作付け面積（a）</t>
    <rPh sb="0" eb="2">
      <t>サクツ</t>
    </rPh>
    <rPh sb="3" eb="5">
      <t>メンセキ</t>
    </rPh>
    <phoneticPr fontId="1"/>
  </si>
  <si>
    <t>1-5</t>
    <phoneticPr fontId="1"/>
  </si>
  <si>
    <t>6-10</t>
    <phoneticPr fontId="1"/>
  </si>
  <si>
    <t>11-15</t>
    <phoneticPr fontId="1"/>
  </si>
  <si>
    <t>16-20</t>
    <phoneticPr fontId="1"/>
  </si>
  <si>
    <t>21-25</t>
    <phoneticPr fontId="1"/>
  </si>
  <si>
    <t>26-30</t>
    <phoneticPr fontId="1"/>
  </si>
  <si>
    <t>26-31</t>
    <phoneticPr fontId="1"/>
  </si>
  <si>
    <t>１０月</t>
  </si>
  <si>
    <t>１１月</t>
  </si>
  <si>
    <t>１２月</t>
  </si>
  <si>
    <t>１月</t>
  </si>
  <si>
    <t>２月</t>
  </si>
  <si>
    <t>３月</t>
  </si>
  <si>
    <t>26-28</t>
    <phoneticPr fontId="1"/>
  </si>
  <si>
    <t>トラクター利用面積（ha）</t>
    <rPh sb="5" eb="7">
      <t>リヨウ</t>
    </rPh>
    <rPh sb="7" eb="9">
      <t>メンセキ</t>
    </rPh>
    <phoneticPr fontId="17"/>
  </si>
  <si>
    <t>耕運</t>
  </si>
  <si>
    <t>施肥</t>
  </si>
  <si>
    <t>畝タテ・播種</t>
    <phoneticPr fontId="17"/>
  </si>
  <si>
    <t>土壌改良作業</t>
    <phoneticPr fontId="17"/>
  </si>
  <si>
    <t>耕運・施肥・畝タテ・播種　</t>
    <rPh sb="0" eb="2">
      <t>コウウン</t>
    </rPh>
    <rPh sb="3" eb="5">
      <t>セヒ</t>
    </rPh>
    <rPh sb="6" eb="7">
      <t>ウネ</t>
    </rPh>
    <rPh sb="10" eb="12">
      <t>ハシュ</t>
    </rPh>
    <phoneticPr fontId="1"/>
  </si>
  <si>
    <t>収穫・箱詰め</t>
    <rPh sb="0" eb="2">
      <t>シュウカク</t>
    </rPh>
    <rPh sb="3" eb="4">
      <t>ハコ</t>
    </rPh>
    <rPh sb="4" eb="5">
      <t>ツ</t>
    </rPh>
    <phoneticPr fontId="1"/>
  </si>
  <si>
    <t>土壌改良作業</t>
    <rPh sb="0" eb="4">
      <t>ドジョウカイリョウ</t>
    </rPh>
    <rPh sb="4" eb="6">
      <t>サギョウ</t>
    </rPh>
    <phoneticPr fontId="1"/>
  </si>
  <si>
    <t>ちんげんさい</t>
    <phoneticPr fontId="1"/>
  </si>
  <si>
    <t>畝タテ・播種</t>
  </si>
  <si>
    <t>計</t>
    <rPh sb="0" eb="1">
      <t>ケイ</t>
    </rPh>
    <phoneticPr fontId="1"/>
  </si>
  <si>
    <t>土壌改良作業</t>
  </si>
  <si>
    <t>計</t>
    <rPh sb="0" eb="1">
      <t>ケイ</t>
    </rPh>
    <phoneticPr fontId="17"/>
  </si>
  <si>
    <t>横○○ｍ</t>
    <rPh sb="0" eb="1">
      <t>ヨコ</t>
    </rPh>
    <phoneticPr fontId="1"/>
  </si>
  <si>
    <t>縦○○ｍ</t>
    <rPh sb="0" eb="1">
      <t>タテ</t>
    </rPh>
    <phoneticPr fontId="1"/>
  </si>
  <si>
    <t>開閉ドア幅○○ｍ</t>
    <rPh sb="0" eb="2">
      <t>カイヘイ</t>
    </rPh>
    <rPh sb="4" eb="5">
      <t>ハバ</t>
    </rPh>
    <phoneticPr fontId="1"/>
  </si>
  <si>
    <t>（必要作業スペースの根拠）
　フォークリフトで運ぶため、通行できる幅○○ｍが必要</t>
    <rPh sb="1" eb="3">
      <t>ヒツヨウ</t>
    </rPh>
    <rPh sb="3" eb="5">
      <t>サギョウ</t>
    </rPh>
    <rPh sb="10" eb="12">
      <t>コンキョ</t>
    </rPh>
    <rPh sb="23" eb="24">
      <t>ハコ</t>
    </rPh>
    <rPh sb="28" eb="30">
      <t>ツウコウ</t>
    </rPh>
    <rPh sb="33" eb="34">
      <t>ハバ</t>
    </rPh>
    <rPh sb="38" eb="40">
      <t>ヒツヨウ</t>
    </rPh>
    <phoneticPr fontId="1"/>
  </si>
  <si>
    <t>１　貯蔵庫のレイアウト</t>
    <rPh sb="2" eb="5">
      <t>チョゾウコ</t>
    </rPh>
    <phoneticPr fontId="1"/>
  </si>
  <si>
    <t>２　コンテナのパレットへの積み方</t>
    <rPh sb="13" eb="14">
      <t>ツ</t>
    </rPh>
    <rPh sb="15" eb="16">
      <t>カタ</t>
    </rPh>
    <phoneticPr fontId="1"/>
  </si>
  <si>
    <t>横○ｍ</t>
    <rPh sb="0" eb="1">
      <t>ヨコ</t>
    </rPh>
    <phoneticPr fontId="1"/>
  </si>
  <si>
    <t>縦○ｍ</t>
    <rPh sb="0" eb="1">
      <t>タテ</t>
    </rPh>
    <phoneticPr fontId="1"/>
  </si>
  <si>
    <t>パレット</t>
    <phoneticPr fontId="1"/>
  </si>
  <si>
    <t>コンテナ</t>
    <phoneticPr fontId="1"/>
  </si>
  <si>
    <t>横○m</t>
    <rPh sb="0" eb="1">
      <t>ヨコ</t>
    </rPh>
    <phoneticPr fontId="1"/>
  </si>
  <si>
    <t>縦○m</t>
    <rPh sb="0" eb="1">
      <t>タテ</t>
    </rPh>
    <phoneticPr fontId="1"/>
  </si>
  <si>
    <t>■パレットの大きさ</t>
    <rPh sb="6" eb="7">
      <t>オオ</t>
    </rPh>
    <phoneticPr fontId="1"/>
  </si>
  <si>
    <t>■コンテナの大きさ</t>
    <rPh sb="6" eb="7">
      <t>オオ</t>
    </rPh>
    <phoneticPr fontId="1"/>
  </si>
  <si>
    <t>横○cm</t>
    <rPh sb="0" eb="1">
      <t>ヨコ</t>
    </rPh>
    <phoneticPr fontId="1"/>
  </si>
  <si>
    <t>縦○cm</t>
    <rPh sb="0" eb="1">
      <t>タテ</t>
    </rPh>
    <phoneticPr fontId="1"/>
  </si>
  <si>
    <t>１つのパレットに、縦３個×横３個で計９個のコンテナを積みます。</t>
    <rPh sb="9" eb="10">
      <t>タテ</t>
    </rPh>
    <rPh sb="11" eb="12">
      <t>コ</t>
    </rPh>
    <rPh sb="13" eb="14">
      <t>ヨコ</t>
    </rPh>
    <rPh sb="15" eb="16">
      <t>コ</t>
    </rPh>
    <rPh sb="17" eb="18">
      <t>ケイ</t>
    </rPh>
    <rPh sb="19" eb="20">
      <t>コ</t>
    </rPh>
    <rPh sb="26" eb="27">
      <t>ツ</t>
    </rPh>
    <phoneticPr fontId="1"/>
  </si>
  <si>
    <t>・横○cm×３＝○ｍ</t>
    <rPh sb="1" eb="2">
      <t>ヨコ</t>
    </rPh>
    <phoneticPr fontId="1"/>
  </si>
  <si>
    <t>・縦○cm×３＝○ｍ</t>
    <rPh sb="1" eb="2">
      <t>タテ</t>
    </rPh>
    <phoneticPr fontId="1"/>
  </si>
  <si>
    <t>倉庫内に縦４個×横５個で計２０個のパレットを置きます。</t>
    <rPh sb="0" eb="3">
      <t>ソウコナイ</t>
    </rPh>
    <rPh sb="4" eb="5">
      <t>タテ</t>
    </rPh>
    <rPh sb="6" eb="7">
      <t>コ</t>
    </rPh>
    <rPh sb="8" eb="9">
      <t>ヨコ</t>
    </rPh>
    <rPh sb="10" eb="11">
      <t>コ</t>
    </rPh>
    <rPh sb="12" eb="13">
      <t>ケイ</t>
    </rPh>
    <rPh sb="15" eb="16">
      <t>コ</t>
    </rPh>
    <rPh sb="22" eb="23">
      <t>オ</t>
    </rPh>
    <phoneticPr fontId="1"/>
  </si>
  <si>
    <t>・横○m×５＝○ｍ</t>
    <rPh sb="1" eb="2">
      <t>ヨコ</t>
    </rPh>
    <phoneticPr fontId="1"/>
  </si>
  <si>
    <t>・機械等の下限面積を実際の利用面積が上回ること。（利用面積÷下限面積が１を上回り近似であるのが適正規模）</t>
    <rPh sb="1" eb="3">
      <t>キカイ</t>
    </rPh>
    <rPh sb="3" eb="4">
      <t>ナド</t>
    </rPh>
    <rPh sb="5" eb="7">
      <t>カゲン</t>
    </rPh>
    <rPh sb="7" eb="9">
      <t>メンセキ</t>
    </rPh>
    <rPh sb="10" eb="12">
      <t>ジッサイ</t>
    </rPh>
    <rPh sb="13" eb="15">
      <t>リヨウ</t>
    </rPh>
    <rPh sb="15" eb="17">
      <t>メンセキ</t>
    </rPh>
    <rPh sb="18" eb="20">
      <t>ウワマワ</t>
    </rPh>
    <rPh sb="25" eb="27">
      <t>リヨウ</t>
    </rPh>
    <rPh sb="27" eb="29">
      <t>メンセキ</t>
    </rPh>
    <rPh sb="30" eb="32">
      <t>カゲン</t>
    </rPh>
    <rPh sb="32" eb="34">
      <t>メンセキ</t>
    </rPh>
    <rPh sb="37" eb="39">
      <t>ウワマワ</t>
    </rPh>
    <rPh sb="40" eb="42">
      <t>キンジ</t>
    </rPh>
    <rPh sb="47" eb="49">
      <t>テキセイ</t>
    </rPh>
    <rPh sb="49" eb="51">
      <t>キボ</t>
    </rPh>
    <phoneticPr fontId="1"/>
  </si>
  <si>
    <t>・目標年度における利用面積で適正か判断するので、作付面積の拡大や年間の作付体系の見直し等により、機械等の利用面積の増加分についても検討すること。</t>
    <rPh sb="1" eb="3">
      <t>モクヒョウ</t>
    </rPh>
    <rPh sb="3" eb="5">
      <t>ネンド</t>
    </rPh>
    <rPh sb="9" eb="11">
      <t>リヨウ</t>
    </rPh>
    <rPh sb="11" eb="13">
      <t>メンセキ</t>
    </rPh>
    <rPh sb="14" eb="16">
      <t>テキセイ</t>
    </rPh>
    <rPh sb="17" eb="19">
      <t>ハンダン</t>
    </rPh>
    <rPh sb="24" eb="26">
      <t>サクツ</t>
    </rPh>
    <rPh sb="26" eb="28">
      <t>メンセキ</t>
    </rPh>
    <rPh sb="29" eb="31">
      <t>カクダイ</t>
    </rPh>
    <rPh sb="32" eb="34">
      <t>ネンカン</t>
    </rPh>
    <rPh sb="35" eb="37">
      <t>サクツケ</t>
    </rPh>
    <rPh sb="37" eb="39">
      <t>タイケイ</t>
    </rPh>
    <rPh sb="40" eb="42">
      <t>ミナオ</t>
    </rPh>
    <rPh sb="43" eb="44">
      <t>ナド</t>
    </rPh>
    <rPh sb="48" eb="50">
      <t>キカイ</t>
    </rPh>
    <rPh sb="50" eb="51">
      <t>ナド</t>
    </rPh>
    <rPh sb="52" eb="54">
      <t>リヨウ</t>
    </rPh>
    <rPh sb="54" eb="56">
      <t>メンセキ</t>
    </rPh>
    <rPh sb="57" eb="59">
      <t>ゾウカ</t>
    </rPh>
    <rPh sb="59" eb="60">
      <t>ブン</t>
    </rPh>
    <rPh sb="65" eb="67">
      <t>ケントウ</t>
    </rPh>
    <phoneticPr fontId="1"/>
  </si>
  <si>
    <t>・同種の機械等を保有している場合は、既存の機械等と新たに整備する機械等の処理能力を合算して、下限面積を積算すること。</t>
    <rPh sb="1" eb="3">
      <t>ドウシュ</t>
    </rPh>
    <rPh sb="4" eb="6">
      <t>キカイ</t>
    </rPh>
    <rPh sb="6" eb="7">
      <t>ナド</t>
    </rPh>
    <rPh sb="8" eb="10">
      <t>ホユウ</t>
    </rPh>
    <rPh sb="14" eb="16">
      <t>バアイ</t>
    </rPh>
    <rPh sb="18" eb="20">
      <t>キゾン</t>
    </rPh>
    <rPh sb="21" eb="23">
      <t>キカイ</t>
    </rPh>
    <rPh sb="23" eb="24">
      <t>ナド</t>
    </rPh>
    <rPh sb="25" eb="26">
      <t>アラ</t>
    </rPh>
    <rPh sb="28" eb="30">
      <t>セイビ</t>
    </rPh>
    <rPh sb="32" eb="34">
      <t>キカイ</t>
    </rPh>
    <rPh sb="34" eb="35">
      <t>ナド</t>
    </rPh>
    <rPh sb="36" eb="38">
      <t>ショリ</t>
    </rPh>
    <rPh sb="38" eb="40">
      <t>ノウリョク</t>
    </rPh>
    <rPh sb="41" eb="43">
      <t>ガッサン</t>
    </rPh>
    <rPh sb="46" eb="48">
      <t>カゲン</t>
    </rPh>
    <rPh sb="48" eb="50">
      <t>メンセキ</t>
    </rPh>
    <rPh sb="51" eb="53">
      <t>セキサン</t>
    </rPh>
    <phoneticPr fontId="1"/>
  </si>
  <si>
    <t>・単純更新は認められないため、既存機械を目標年度までに処分する場合は、処分する機械より処理能力が大きなものを整備すること。</t>
    <rPh sb="1" eb="3">
      <t>タンジュン</t>
    </rPh>
    <rPh sb="3" eb="5">
      <t>コウシン</t>
    </rPh>
    <rPh sb="6" eb="7">
      <t>ミト</t>
    </rPh>
    <rPh sb="15" eb="17">
      <t>キゾン</t>
    </rPh>
    <rPh sb="17" eb="19">
      <t>キカイ</t>
    </rPh>
    <rPh sb="20" eb="22">
      <t>モクヒョウ</t>
    </rPh>
    <rPh sb="22" eb="24">
      <t>ネンド</t>
    </rPh>
    <rPh sb="27" eb="29">
      <t>ショブン</t>
    </rPh>
    <rPh sb="31" eb="33">
      <t>バアイ</t>
    </rPh>
    <rPh sb="35" eb="37">
      <t>ショブン</t>
    </rPh>
    <rPh sb="39" eb="41">
      <t>キカイ</t>
    </rPh>
    <rPh sb="43" eb="45">
      <t>ショリ</t>
    </rPh>
    <rPh sb="45" eb="47">
      <t>ノウリョク</t>
    </rPh>
    <rPh sb="48" eb="49">
      <t>オオ</t>
    </rPh>
    <rPh sb="54" eb="56">
      <t>セイビ</t>
    </rPh>
    <phoneticPr fontId="1"/>
  </si>
  <si>
    <t>・一年二作以上に利用する場合の利用規模の下限は、作目ごとの利用面積の和となる。</t>
    <rPh sb="1" eb="2">
      <t>ヒト</t>
    </rPh>
    <rPh sb="2" eb="3">
      <t>ネン</t>
    </rPh>
    <rPh sb="3" eb="4">
      <t>ニ</t>
    </rPh>
    <rPh sb="4" eb="5">
      <t>サク</t>
    </rPh>
    <rPh sb="5" eb="7">
      <t>イジョウ</t>
    </rPh>
    <rPh sb="8" eb="10">
      <t>リヨウ</t>
    </rPh>
    <rPh sb="12" eb="14">
      <t>バアイ</t>
    </rPh>
    <rPh sb="15" eb="17">
      <t>リヨウ</t>
    </rPh>
    <rPh sb="17" eb="19">
      <t>キボ</t>
    </rPh>
    <rPh sb="20" eb="22">
      <t>カゲン</t>
    </rPh>
    <rPh sb="24" eb="26">
      <t>サクモク</t>
    </rPh>
    <rPh sb="29" eb="31">
      <t>リヨウ</t>
    </rPh>
    <rPh sb="31" eb="33">
      <t>メンセキ</t>
    </rPh>
    <rPh sb="34" eb="35">
      <t>ワ</t>
    </rPh>
    <phoneticPr fontId="1"/>
  </si>
  <si>
    <t>・二以上の作目に利用する場合は、それぞれの作目についての利用規模の下限に対する作業面積の比の値を合計したものが少なくても１以上であることが必要である。</t>
    <phoneticPr fontId="1"/>
  </si>
  <si>
    <t>・同種の機械等で既存のものを所有している場合は、既存機械等の下限面積と補助事業で整備する機会等の下限面積の合計以上であることが必要である。</t>
    <rPh sb="1" eb="3">
      <t>ドウシュ</t>
    </rPh>
    <rPh sb="4" eb="6">
      <t>キカイ</t>
    </rPh>
    <rPh sb="6" eb="7">
      <t>ナド</t>
    </rPh>
    <rPh sb="8" eb="10">
      <t>キゾン</t>
    </rPh>
    <rPh sb="14" eb="16">
      <t>ショユウ</t>
    </rPh>
    <rPh sb="20" eb="22">
      <t>バアイ</t>
    </rPh>
    <rPh sb="24" eb="26">
      <t>キゾン</t>
    </rPh>
    <rPh sb="26" eb="28">
      <t>キカイ</t>
    </rPh>
    <rPh sb="28" eb="29">
      <t>ナド</t>
    </rPh>
    <rPh sb="30" eb="32">
      <t>カゲン</t>
    </rPh>
    <rPh sb="32" eb="34">
      <t>メンセキ</t>
    </rPh>
    <rPh sb="35" eb="39">
      <t>ホジョジギョウ</t>
    </rPh>
    <rPh sb="40" eb="42">
      <t>セイビ</t>
    </rPh>
    <rPh sb="44" eb="46">
      <t>キカイ</t>
    </rPh>
    <rPh sb="46" eb="47">
      <t>ナド</t>
    </rPh>
    <rPh sb="48" eb="50">
      <t>カゲン</t>
    </rPh>
    <rPh sb="50" eb="52">
      <t>メンセキ</t>
    </rPh>
    <rPh sb="53" eb="55">
      <t>ゴウケイ</t>
    </rPh>
    <rPh sb="55" eb="57">
      <t>イジョウ</t>
    </rPh>
    <rPh sb="63" eb="65">
      <t>ヒツヨウ</t>
    </rPh>
    <phoneticPr fontId="1"/>
  </si>
  <si>
    <t>種 類</t>
  </si>
  <si>
    <t>区 分</t>
  </si>
  <si>
    <t>内 容</t>
  </si>
  <si>
    <t>トラクター</t>
  </si>
  <si>
    <t>Ⅰ</t>
  </si>
  <si>
    <t>３０ＰＳ級(２５～３４ＰＳ)</t>
  </si>
  <si>
    <t>Ⅱ</t>
  </si>
  <si>
    <t>４０～５０ＰＳ級(３５～５４ＰＳ)</t>
  </si>
  <si>
    <t>Ⅲ</t>
  </si>
  <si>
    <t>６０～８０ＰＳ級(５５～８４ＰＳ)</t>
  </si>
  <si>
    <t>Ⅳ</t>
  </si>
  <si>
    <t>９０ＰＳ級以上(８５ＰＳ～)</t>
  </si>
  <si>
    <t>植付け条数４～５条</t>
  </si>
  <si>
    <t>植付け条数６条</t>
  </si>
  <si>
    <t>植付け条数８条</t>
  </si>
  <si>
    <t>植付け条数１０条</t>
  </si>
  <si>
    <t>植付け(は種)条数６条以上 薬液吐き出し量３ﾘｯﾄﾙ／分以上</t>
  </si>
  <si>
    <t>動力噴霧機</t>
  </si>
  <si>
    <t>薬液吐き出し量３０ﾘｯﾄﾙ/分以上５５ﾘｯﾄﾙ/分未満、有効散布幅１５ｍ級未満</t>
  </si>
  <si>
    <t>薬液吐き出し量５５ﾘｯﾄﾙ/分以上１００ﾘｯﾄﾙ/分未満、有効散布幅１５ｍ級以上</t>
  </si>
  <si>
    <t>薬液吐き出し量１００ﾘｯﾄﾙ/分以上２００ﾘｯﾄﾙ/分未満、有効散布幅１５ｍ級以上</t>
  </si>
  <si>
    <t>薬液吐き出し量２００ﾘｯﾄﾙ/分以上、有効散布幅１５ｍ級以上</t>
  </si>
  <si>
    <t>薬液吐き出し量２０ﾘｯﾄﾙ/分以上５０ﾘｯﾄﾙ/分未満</t>
  </si>
  <si>
    <t>薬液吐き出し量５０ﾘｯﾄﾙ/分以上７０ﾘｯﾄﾙ/分未満</t>
  </si>
  <si>
    <t>薬液吐き出し量７０ﾘｯﾄﾙ/分以上１００ﾘｯﾄﾙ/分未満</t>
  </si>
  <si>
    <t>薬液吐き出し量１００ﾘｯﾄﾙ/分以上</t>
  </si>
  <si>
    <t>コンバイン</t>
  </si>
  <si>
    <t>刃幅０.８ｍ以上１.２ｍ未満(自脱型)</t>
  </si>
  <si>
    <t>3条刈</t>
  </si>
  <si>
    <t>刃幅１.２ｍ以上１.６ｍ未満(自脱型)</t>
  </si>
  <si>
    <t>4条刈</t>
  </si>
  <si>
    <t>刃幅１.６ｍ以上(自脱型)</t>
  </si>
  <si>
    <t>5条刈以上</t>
  </si>
  <si>
    <t>刃幅０.８ｍ以上２.５ｍ未満(普通型)</t>
  </si>
  <si>
    <t>Ⅴ</t>
  </si>
  <si>
    <t>刃幅２.５ｍ以上(普通型)</t>
  </si>
  <si>
    <t>刃幅１.０ｍ以上１.２ｍ未満(直装式又は半直装式)</t>
  </si>
  <si>
    <t>刃幅１.２ｍ以上１.５ｍ未満(けん引式、直装式又は半直装式)</t>
  </si>
  <si>
    <t>刃幅１.５ｍ以上(けん引式又は直装式)</t>
  </si>
  <si>
    <t>刃幅２.１ｍ以上(乗用型)</t>
  </si>
  <si>
    <t>タンク容量 １,０００kg未満(けん引式又は乗用型)</t>
  </si>
  <si>
    <t>タンク容量 １,０００kg以上(けん引式又は乗用型)</t>
  </si>
  <si>
    <t>タンク容量 ６００ｋｇ以上(乗用・自走式)</t>
  </si>
  <si>
    <t>半自動式</t>
  </si>
  <si>
    <t>接ぎ木能率９００株/時級</t>
  </si>
  <si>
    <t>全自動式</t>
  </si>
  <si>
    <t>接ぎ木能率８００株/時級</t>
  </si>
  <si>
    <t>移植条数 ２条</t>
  </si>
  <si>
    <t>キャベツ収穫機</t>
  </si>
  <si>
    <t>自走式</t>
  </si>
  <si>
    <t>収穫条数 １条</t>
  </si>
  <si>
    <t>ごぼう収穫機</t>
  </si>
  <si>
    <t>だいこん収穫機</t>
  </si>
  <si>
    <t>にんじん収穫機</t>
  </si>
  <si>
    <t>収穫条数 ２条</t>
  </si>
  <si>
    <t>ねぎ収穫機</t>
  </si>
  <si>
    <t>たまねぎ収穫機</t>
  </si>
  <si>
    <t>収穫条数 １条以上</t>
  </si>
  <si>
    <t>はくさい収穫機</t>
  </si>
  <si>
    <t>ほうれんそう収穫機</t>
  </si>
  <si>
    <t>刈刃 １.３ｍ以上</t>
  </si>
  <si>
    <t>加工用トマト収穫機</t>
  </si>
  <si>
    <t>全幅 １.５ｍ以上</t>
  </si>
  <si>
    <t>全高 １.２ｍ以上</t>
  </si>
  <si>
    <t>重量 ３００kg以上</t>
  </si>
  <si>
    <t>飼料作物収穫機</t>
  </si>
  <si>
    <t>全幅 ２ｍ以上</t>
  </si>
  <si>
    <t>全高 ３.５ｍ以上</t>
  </si>
  <si>
    <t>重量 ５ｔ以上</t>
  </si>
  <si>
    <t>防除・施肥兼用</t>
  </si>
  <si>
    <t>タンク容量５ﾘｯﾄﾙ以上</t>
  </si>
  <si>
    <t>水田用乗用型
多目的作業機</t>
    <phoneticPr fontId="1"/>
  </si>
  <si>
    <t>乗 用 型
田 植 機</t>
    <phoneticPr fontId="1"/>
  </si>
  <si>
    <t>スピード
スプレヤー</t>
    <phoneticPr fontId="1"/>
  </si>
  <si>
    <t>フォーレージ
ハーベスター</t>
    <phoneticPr fontId="1"/>
  </si>
  <si>
    <t>ポテト
ハーベスター</t>
    <phoneticPr fontId="1"/>
  </si>
  <si>
    <t>いも類乗用型
収穫機</t>
    <phoneticPr fontId="1"/>
  </si>
  <si>
    <t>野菜接ぎ木
ロボット</t>
    <phoneticPr fontId="1"/>
  </si>
  <si>
    <t>野菜用乗用型
全自動移植機</t>
    <phoneticPr fontId="1"/>
  </si>
  <si>
    <t>野菜用乗用型
多目的作業機</t>
    <phoneticPr fontId="1"/>
  </si>
  <si>
    <t>中耕・培土条数３条以上
薬液吐き出し量１５ﾘｯﾄﾙ／分以上
有効散布幅８ｍ以上</t>
    <phoneticPr fontId="1"/>
  </si>
  <si>
    <t>茨城県特定高性能農業機械導入指針</t>
    <phoneticPr fontId="1"/>
  </si>
  <si>
    <t>１（１）特定高性能農業機械の種類等</t>
    <rPh sb="4" eb="6">
      <t>トクテイ</t>
    </rPh>
    <rPh sb="6" eb="9">
      <t>コウセイノウ</t>
    </rPh>
    <rPh sb="9" eb="11">
      <t>ノウギョウ</t>
    </rPh>
    <rPh sb="11" eb="13">
      <t>キカイ</t>
    </rPh>
    <rPh sb="14" eb="16">
      <t>シュルイ</t>
    </rPh>
    <rPh sb="16" eb="17">
      <t>ナド</t>
    </rPh>
    <phoneticPr fontId="1"/>
  </si>
  <si>
    <t xml:space="preserve">産業用無人航空機 </t>
    <phoneticPr fontId="1"/>
  </si>
  <si>
    <t>区分</t>
  </si>
  <si>
    <t>田</t>
  </si>
  <si>
    <t>畑</t>
  </si>
  <si>
    <t>果樹園</t>
  </si>
  <si>
    <t>山間地域</t>
  </si>
  <si>
    <t>平坦地域</t>
  </si>
  <si>
    <t>ア　トラクター (単位：ｈａ)</t>
    <phoneticPr fontId="1"/>
  </si>
  <si>
    <t>水</t>
  </si>
  <si>
    <t>稲</t>
  </si>
  <si>
    <t>麦</t>
  </si>
  <si>
    <t>大 豆 ・ ソ バ</t>
  </si>
  <si>
    <t>オ コンバイン (単位：ｈａ)</t>
  </si>
  <si>
    <t>地域</t>
    <phoneticPr fontId="1"/>
  </si>
  <si>
    <t>イ 乗用型田植機 (単位：ｈａ)</t>
    <phoneticPr fontId="1"/>
  </si>
  <si>
    <t>動 力 噴 霧 機</t>
  </si>
  <si>
    <t>ス ピ ー ド ス プ レ ヤ ー</t>
  </si>
  <si>
    <t>果樹園</t>
    <phoneticPr fontId="1"/>
  </si>
  <si>
    <t>田畑</t>
    <phoneticPr fontId="1"/>
  </si>
  <si>
    <t>Ⅰ</t>
    <phoneticPr fontId="1"/>
  </si>
  <si>
    <t xml:space="preserve"> Ⅱ</t>
    <phoneticPr fontId="1"/>
  </si>
  <si>
    <t xml:space="preserve"> Ⅳ</t>
    <phoneticPr fontId="1"/>
  </si>
  <si>
    <t>Ⅲ</t>
    <phoneticPr fontId="1"/>
  </si>
  <si>
    <t>区分</t>
    <phoneticPr fontId="1"/>
  </si>
  <si>
    <t>エ 防除用動力散布機 (単位 ：ｈａ)</t>
    <phoneticPr fontId="1"/>
  </si>
  <si>
    <t>※産業用無人航空機とは、「産業用マルチコプター(ドローン)」及び「産業用無人ヘリコプター」を指す。</t>
    <phoneticPr fontId="1"/>
  </si>
  <si>
    <t>Ⅰ　産業用マルチコプター（ドローン）</t>
    <rPh sb="2" eb="5">
      <t>サンギョウヨウ</t>
    </rPh>
    <phoneticPr fontId="1"/>
  </si>
  <si>
    <t>Ⅱ　産業用無人ヘリコプター</t>
    <rPh sb="2" eb="5">
      <t>サンギョウヨウ</t>
    </rPh>
    <rPh sb="5" eb="7">
      <t>ムジン</t>
    </rPh>
    <phoneticPr fontId="1"/>
  </si>
  <si>
    <t>ニ 産業用無人航空機(タンク容量 5ﾘｯﾄﾙ以上) (単位：ｈａ)</t>
    <phoneticPr fontId="1"/>
  </si>
  <si>
    <t>（２）特定高性能農業機械の利用規模の下限</t>
    <phoneticPr fontId="1"/>
  </si>
  <si>
    <t>草地</t>
    <phoneticPr fontId="1"/>
  </si>
  <si>
    <t>・国実施要綱で融資主体支援計画の中で作成することが義務付けられている資料。</t>
    <rPh sb="1" eb="2">
      <t>クニ</t>
    </rPh>
    <rPh sb="2" eb="4">
      <t>ジッシ</t>
    </rPh>
    <rPh sb="4" eb="6">
      <t>ヨウコウ</t>
    </rPh>
    <rPh sb="7" eb="9">
      <t>ユウシ</t>
    </rPh>
    <rPh sb="9" eb="11">
      <t>シュタイ</t>
    </rPh>
    <rPh sb="11" eb="13">
      <t>シエン</t>
    </rPh>
    <rPh sb="13" eb="15">
      <t>ケイカク</t>
    </rPh>
    <rPh sb="16" eb="17">
      <t>ナカ</t>
    </rPh>
    <rPh sb="18" eb="20">
      <t>サクセイ</t>
    </rPh>
    <rPh sb="25" eb="28">
      <t>ギムヅ</t>
    </rPh>
    <rPh sb="34" eb="36">
      <t>シリョウ</t>
    </rPh>
    <phoneticPr fontId="1"/>
  </si>
  <si>
    <t>３　主な公的基準（機械）</t>
    <rPh sb="2" eb="3">
      <t>オモ</t>
    </rPh>
    <rPh sb="4" eb="6">
      <t>コウテキ</t>
    </rPh>
    <rPh sb="6" eb="8">
      <t>キジュン</t>
    </rPh>
    <rPh sb="9" eb="11">
      <t>キカイ</t>
    </rPh>
    <phoneticPr fontId="1"/>
  </si>
  <si>
    <t>６　施設等の場合</t>
    <rPh sb="2" eb="4">
      <t>シセツ</t>
    </rPh>
    <rPh sb="4" eb="5">
      <t>ナド</t>
    </rPh>
    <rPh sb="6" eb="8">
      <t>バアイ</t>
    </rPh>
    <phoneticPr fontId="1"/>
  </si>
  <si>
    <t>既存</t>
    <rPh sb="0" eb="2">
      <t>キゾン</t>
    </rPh>
    <phoneticPr fontId="1"/>
  </si>
  <si>
    <t>新規</t>
    <rPh sb="0" eb="2">
      <t>シンキ</t>
    </rPh>
    <phoneticPr fontId="1"/>
  </si>
  <si>
    <t>下限面積</t>
    <rPh sb="0" eb="2">
      <t>カゲン</t>
    </rPh>
    <rPh sb="2" eb="4">
      <t>メンセキ</t>
    </rPh>
    <phoneticPr fontId="1"/>
  </si>
  <si>
    <t>能力</t>
    <rPh sb="0" eb="2">
      <t>ノウリョク</t>
    </rPh>
    <phoneticPr fontId="1"/>
  </si>
  <si>
    <t>利用場所</t>
    <rPh sb="0" eb="2">
      <t>リヨウ</t>
    </rPh>
    <rPh sb="2" eb="4">
      <t>バショ</t>
    </rPh>
    <phoneticPr fontId="1"/>
  </si>
  <si>
    <t>田、平坦地</t>
    <rPh sb="0" eb="1">
      <t>タ</t>
    </rPh>
    <rPh sb="2" eb="5">
      <t>ヘイタンチ</t>
    </rPh>
    <phoneticPr fontId="1"/>
  </si>
  <si>
    <t>R○年○月</t>
    <rPh sb="2" eb="3">
      <t>ネン</t>
    </rPh>
    <rPh sb="4" eb="5">
      <t>ガツ</t>
    </rPh>
    <phoneticPr fontId="1"/>
  </si>
  <si>
    <t>処分時期</t>
    <rPh sb="0" eb="2">
      <t>ショブン</t>
    </rPh>
    <rPh sb="2" eb="4">
      <t>ジキ</t>
    </rPh>
    <phoneticPr fontId="1"/>
  </si>
  <si>
    <t>現況（R○年）</t>
    <rPh sb="0" eb="2">
      <t>ゲンキョウ</t>
    </rPh>
    <rPh sb="5" eb="6">
      <t>ネン</t>
    </rPh>
    <phoneticPr fontId="1"/>
  </si>
  <si>
    <t>１年目（R○年）</t>
    <rPh sb="1" eb="3">
      <t>ネンメ</t>
    </rPh>
    <rPh sb="6" eb="7">
      <t>ネン</t>
    </rPh>
    <phoneticPr fontId="1"/>
  </si>
  <si>
    <t>２年目（R○年）</t>
    <rPh sb="1" eb="3">
      <t>ネンメ</t>
    </rPh>
    <rPh sb="6" eb="7">
      <t>ネン</t>
    </rPh>
    <phoneticPr fontId="1"/>
  </si>
  <si>
    <t>３年目（R○年）</t>
    <rPh sb="1" eb="3">
      <t>ネンメ</t>
    </rPh>
    <rPh sb="6" eb="7">
      <t>ネン</t>
    </rPh>
    <phoneticPr fontId="1"/>
  </si>
  <si>
    <t>経営面積</t>
    <rPh sb="0" eb="2">
      <t>ケイエイ</t>
    </rPh>
    <rPh sb="2" eb="4">
      <t>メンセキ</t>
    </rPh>
    <phoneticPr fontId="1"/>
  </si>
  <si>
    <t>利用面積</t>
    <rPh sb="0" eb="2">
      <t>リヨウ</t>
    </rPh>
    <rPh sb="2" eb="4">
      <t>メンセキ</t>
    </rPh>
    <phoneticPr fontId="1"/>
  </si>
  <si>
    <t>４０PS</t>
    <phoneticPr fontId="1"/>
  </si>
  <si>
    <t>６０PS</t>
    <phoneticPr fontId="1"/>
  </si>
  <si>
    <t>※利用面積は裏作を含む。（稲＋麦）</t>
    <rPh sb="1" eb="3">
      <t>リヨウ</t>
    </rPh>
    <rPh sb="3" eb="5">
      <t>メンセキ</t>
    </rPh>
    <rPh sb="6" eb="8">
      <t>ウラサク</t>
    </rPh>
    <rPh sb="9" eb="10">
      <t>フク</t>
    </rPh>
    <rPh sb="13" eb="14">
      <t>イネ</t>
    </rPh>
    <rPh sb="15" eb="16">
      <t>ムギ</t>
    </rPh>
    <phoneticPr fontId="1"/>
  </si>
  <si>
    <t>利用面積／下限面積</t>
    <rPh sb="0" eb="2">
      <t>リヨウ</t>
    </rPh>
    <rPh sb="5" eb="7">
      <t>カゲン</t>
    </rPh>
    <rPh sb="7" eb="9">
      <t>メンセキ</t>
    </rPh>
    <phoneticPr fontId="1"/>
  </si>
  <si>
    <t>-</t>
    <phoneticPr fontId="1"/>
  </si>
  <si>
    <t>※既存のトラクターは耐用年数を超えるため、１年目まで利用した後に処分する予定。</t>
    <rPh sb="1" eb="3">
      <t>キゾン</t>
    </rPh>
    <rPh sb="10" eb="12">
      <t>タイヨウ</t>
    </rPh>
    <rPh sb="12" eb="14">
      <t>ネンスウ</t>
    </rPh>
    <rPh sb="15" eb="16">
      <t>コ</t>
    </rPh>
    <rPh sb="22" eb="24">
      <t>ネンメ</t>
    </rPh>
    <rPh sb="26" eb="28">
      <t>リヨウ</t>
    </rPh>
    <rPh sb="30" eb="31">
      <t>アト</t>
    </rPh>
    <rPh sb="32" eb="34">
      <t>ショブン</t>
    </rPh>
    <rPh sb="36" eb="38">
      <t>ヨテイ</t>
    </rPh>
    <phoneticPr fontId="1"/>
  </si>
  <si>
    <t>※目標年度の利用面積は新規整備する機械の下限面積を上回っている。</t>
    <rPh sb="1" eb="3">
      <t>モクヒョウ</t>
    </rPh>
    <rPh sb="3" eb="5">
      <t>ネンド</t>
    </rPh>
    <rPh sb="6" eb="8">
      <t>リヨウ</t>
    </rPh>
    <rPh sb="8" eb="10">
      <t>メンセキ</t>
    </rPh>
    <rPh sb="11" eb="13">
      <t>シンキ</t>
    </rPh>
    <rPh sb="13" eb="15">
      <t>セイビ</t>
    </rPh>
    <rPh sb="17" eb="19">
      <t>キカイ</t>
    </rPh>
    <rPh sb="20" eb="22">
      <t>カゲン</t>
    </rPh>
    <rPh sb="22" eb="24">
      <t>メンセキ</t>
    </rPh>
    <rPh sb="25" eb="27">
      <t>ウワマワ</t>
    </rPh>
    <phoneticPr fontId="1"/>
  </si>
  <si>
    <t>トラクターの利用下限面積根拠資料（作成例）</t>
    <rPh sb="6" eb="8">
      <t>リヨウ</t>
    </rPh>
    <rPh sb="8" eb="10">
      <t>カゲン</t>
    </rPh>
    <rPh sb="10" eb="12">
      <t>メンセキ</t>
    </rPh>
    <rPh sb="12" eb="14">
      <t>コンキョ</t>
    </rPh>
    <rPh sb="14" eb="16">
      <t>シリョウ</t>
    </rPh>
    <rPh sb="17" eb="20">
      <t>サクセイレイ</t>
    </rPh>
    <phoneticPr fontId="1"/>
  </si>
  <si>
    <t>２　整備する機械と同種の既存機械について</t>
    <rPh sb="2" eb="4">
      <t>セイビ</t>
    </rPh>
    <rPh sb="6" eb="8">
      <t>キカイ</t>
    </rPh>
    <rPh sb="9" eb="11">
      <t>ドウシュ</t>
    </rPh>
    <rPh sb="12" eb="14">
      <t>キゾン</t>
    </rPh>
    <rPh sb="14" eb="16">
      <t>キカイ</t>
    </rPh>
    <phoneticPr fontId="1"/>
  </si>
  <si>
    <t>３　利用面積</t>
    <rPh sb="2" eb="4">
      <t>リヨウ</t>
    </rPh>
    <rPh sb="4" eb="6">
      <t>メンセキ</t>
    </rPh>
    <phoneticPr fontId="1"/>
  </si>
  <si>
    <t>・原則は機械の処理能力を面積換算して、目標年度の利用面積と比較し、導入規模が過大でないことを数値的に確認できるように作成すること。</t>
    <rPh sb="1" eb="3">
      <t>ゲンソク</t>
    </rPh>
    <rPh sb="4" eb="6">
      <t>キカイ</t>
    </rPh>
    <rPh sb="7" eb="9">
      <t>ショリ</t>
    </rPh>
    <rPh sb="9" eb="11">
      <t>ノウリョク</t>
    </rPh>
    <rPh sb="12" eb="14">
      <t>メンセキ</t>
    </rPh>
    <rPh sb="14" eb="16">
      <t>カンザン</t>
    </rPh>
    <rPh sb="19" eb="21">
      <t>モクヒョウ</t>
    </rPh>
    <rPh sb="21" eb="23">
      <t>ネンド</t>
    </rPh>
    <rPh sb="24" eb="26">
      <t>リヨウ</t>
    </rPh>
    <rPh sb="26" eb="28">
      <t>メンセキ</t>
    </rPh>
    <rPh sb="29" eb="31">
      <t>ヒカク</t>
    </rPh>
    <rPh sb="33" eb="35">
      <t>ドウニュウ</t>
    </rPh>
    <rPh sb="35" eb="37">
      <t>キボ</t>
    </rPh>
    <rPh sb="38" eb="40">
      <t>カダイ</t>
    </rPh>
    <rPh sb="46" eb="48">
      <t>スウチ</t>
    </rPh>
    <rPh sb="48" eb="49">
      <t>テキ</t>
    </rPh>
    <rPh sb="50" eb="52">
      <t>カクニン</t>
    </rPh>
    <rPh sb="58" eb="60">
      <t>サクセイ</t>
    </rPh>
    <phoneticPr fontId="1"/>
  </si>
  <si>
    <t>１　整備目的及び成果目標との関係</t>
    <rPh sb="2" eb="4">
      <t>セイビ</t>
    </rPh>
    <rPh sb="4" eb="6">
      <t>モクテキ</t>
    </rPh>
    <rPh sb="6" eb="7">
      <t>オヨ</t>
    </rPh>
    <rPh sb="8" eb="10">
      <t>セイカ</t>
    </rPh>
    <rPh sb="10" eb="12">
      <t>モクヒョウ</t>
    </rPh>
    <rPh sb="14" eb="16">
      <t>カンケイ</t>
    </rPh>
    <phoneticPr fontId="1"/>
  </si>
  <si>
    <t>・必要に応じて整備目的や成果目標との関係について、説明資料を作成すること。</t>
    <rPh sb="1" eb="3">
      <t>ヒツヨウ</t>
    </rPh>
    <rPh sb="4" eb="5">
      <t>オウ</t>
    </rPh>
    <rPh sb="7" eb="9">
      <t>セイビ</t>
    </rPh>
    <rPh sb="9" eb="11">
      <t>モクテキ</t>
    </rPh>
    <rPh sb="12" eb="14">
      <t>セイカ</t>
    </rPh>
    <rPh sb="14" eb="16">
      <t>モクヒョウ</t>
    </rPh>
    <rPh sb="18" eb="20">
      <t>カンケイ</t>
    </rPh>
    <rPh sb="25" eb="27">
      <t>セツメイ</t>
    </rPh>
    <rPh sb="27" eb="29">
      <t>シリョウ</t>
    </rPh>
    <rPh sb="30" eb="32">
      <t>サクセイ</t>
    </rPh>
    <phoneticPr fontId="1"/>
  </si>
  <si>
    <t>・加工用や調整作業用等に使用する機械を整備する場合は、処理能力と時間から根拠資料を作成すること。</t>
    <rPh sb="1" eb="4">
      <t>カコウヨウ</t>
    </rPh>
    <rPh sb="5" eb="7">
      <t>チョウセイ</t>
    </rPh>
    <rPh sb="7" eb="10">
      <t>サギョウヨウ</t>
    </rPh>
    <rPh sb="10" eb="11">
      <t>ナド</t>
    </rPh>
    <rPh sb="12" eb="14">
      <t>シヨウ</t>
    </rPh>
    <rPh sb="16" eb="18">
      <t>キカイ</t>
    </rPh>
    <rPh sb="19" eb="21">
      <t>セイビ</t>
    </rPh>
    <rPh sb="23" eb="25">
      <t>バアイ</t>
    </rPh>
    <rPh sb="27" eb="29">
      <t>ショリ</t>
    </rPh>
    <rPh sb="29" eb="31">
      <t>ノウリョク</t>
    </rPh>
    <rPh sb="32" eb="34">
      <t>ジカン</t>
    </rPh>
    <rPh sb="36" eb="38">
      <t>コンキョ</t>
    </rPh>
    <rPh sb="38" eb="40">
      <t>シリョウ</t>
    </rPh>
    <rPh sb="41" eb="43">
      <t>サクセイ</t>
    </rPh>
    <phoneticPr fontId="1"/>
  </si>
  <si>
    <t>・パイプハウス等、施設面積＝処理能力（作付面積）であるような場合は、根拠資料の作成は不用です。</t>
    <rPh sb="7" eb="8">
      <t>ナド</t>
    </rPh>
    <rPh sb="9" eb="11">
      <t>シセツ</t>
    </rPh>
    <rPh sb="11" eb="13">
      <t>メンセキ</t>
    </rPh>
    <rPh sb="14" eb="18">
      <t>ショリノウリョク</t>
    </rPh>
    <rPh sb="19" eb="21">
      <t>サクツ</t>
    </rPh>
    <rPh sb="21" eb="23">
      <t>メンセキ</t>
    </rPh>
    <rPh sb="30" eb="32">
      <t>バアイ</t>
    </rPh>
    <rPh sb="34" eb="36">
      <t>コンキョ</t>
    </rPh>
    <rPh sb="36" eb="38">
      <t>シリョウ</t>
    </rPh>
    <rPh sb="39" eb="41">
      <t>サクセイ</t>
    </rPh>
    <rPh sb="42" eb="44">
      <t>フヨウ</t>
    </rPh>
    <phoneticPr fontId="1"/>
  </si>
  <si>
    <t>・倉庫や作業場等は汎用性のある施設であるため、補助対象外になります。</t>
    <rPh sb="1" eb="3">
      <t>ソウコ</t>
    </rPh>
    <rPh sb="4" eb="7">
      <t>サギョウバ</t>
    </rPh>
    <rPh sb="7" eb="8">
      <t>ナド</t>
    </rPh>
    <rPh sb="9" eb="12">
      <t>ハンヨウセイ</t>
    </rPh>
    <rPh sb="15" eb="17">
      <t>シセツ</t>
    </rPh>
    <rPh sb="23" eb="25">
      <t>ホジョ</t>
    </rPh>
    <rPh sb="25" eb="28">
      <t>タイショウガイ</t>
    </rPh>
    <phoneticPr fontId="1"/>
  </si>
  <si>
    <t>・環境衛生施設（トイレ等）、ほ場観測施設、中継拠点施設（農機具格納庫等）等の場合は、設置場所が分かるものを添付すること。（自宅や作業場等にではなく、ほ場又はほ場付近に設置すること。）</t>
    <rPh sb="38" eb="40">
      <t>バアイ</t>
    </rPh>
    <rPh sb="42" eb="44">
      <t>セッチ</t>
    </rPh>
    <rPh sb="44" eb="46">
      <t>バショ</t>
    </rPh>
    <rPh sb="47" eb="48">
      <t>ワ</t>
    </rPh>
    <rPh sb="53" eb="55">
      <t>テンプ</t>
    </rPh>
    <rPh sb="61" eb="63">
      <t>ジタク</t>
    </rPh>
    <rPh sb="64" eb="67">
      <t>サギョウバ</t>
    </rPh>
    <rPh sb="67" eb="68">
      <t>ナド</t>
    </rPh>
    <rPh sb="75" eb="76">
      <t>ジョウ</t>
    </rPh>
    <rPh sb="76" eb="77">
      <t>マタ</t>
    </rPh>
    <rPh sb="79" eb="80">
      <t>ジョウ</t>
    </rPh>
    <rPh sb="80" eb="82">
      <t>フキン</t>
    </rPh>
    <rPh sb="83" eb="85">
      <t>セッチ</t>
    </rPh>
    <phoneticPr fontId="1"/>
  </si>
  <si>
    <t>・キュアリング貯蔵庫や予冷施設などのように機能を有する施設の場合は、処理能力や必要面積について根拠資料を作成すること。（シート⑩～⑪を参照）</t>
    <rPh sb="7" eb="10">
      <t>チョゾウコ</t>
    </rPh>
    <rPh sb="11" eb="13">
      <t>ヨレイ</t>
    </rPh>
    <rPh sb="13" eb="15">
      <t>シセツ</t>
    </rPh>
    <rPh sb="21" eb="23">
      <t>キノウ</t>
    </rPh>
    <rPh sb="24" eb="25">
      <t>ユウ</t>
    </rPh>
    <rPh sb="27" eb="29">
      <t>シセツ</t>
    </rPh>
    <rPh sb="30" eb="32">
      <t>バアイ</t>
    </rPh>
    <rPh sb="34" eb="36">
      <t>ショリ</t>
    </rPh>
    <rPh sb="36" eb="38">
      <t>ノウリョク</t>
    </rPh>
    <rPh sb="39" eb="41">
      <t>ヒツヨウ</t>
    </rPh>
    <rPh sb="41" eb="43">
      <t>メンセキ</t>
    </rPh>
    <rPh sb="47" eb="49">
      <t>コンキョ</t>
    </rPh>
    <rPh sb="49" eb="51">
      <t>シリョウ</t>
    </rPh>
    <rPh sb="52" eb="54">
      <t>サクセイ</t>
    </rPh>
    <rPh sb="67" eb="69">
      <t>サンショウ</t>
    </rPh>
    <phoneticPr fontId="1"/>
  </si>
  <si>
    <t>・機械等の処理能力が確認できるカタログ又は仕様書等を添付してください。</t>
    <rPh sb="1" eb="3">
      <t>キカイ</t>
    </rPh>
    <rPh sb="3" eb="4">
      <t>ナド</t>
    </rPh>
    <rPh sb="5" eb="7">
      <t>ショリ</t>
    </rPh>
    <rPh sb="7" eb="9">
      <t>ノウリョク</t>
    </rPh>
    <rPh sb="10" eb="12">
      <t>カクニン</t>
    </rPh>
    <rPh sb="19" eb="20">
      <t>マタ</t>
    </rPh>
    <rPh sb="21" eb="24">
      <t>シヨウショ</t>
    </rPh>
    <rPh sb="24" eb="25">
      <t>ナド</t>
    </rPh>
    <rPh sb="26" eb="28">
      <t>テンプ</t>
    </rPh>
    <phoneticPr fontId="1"/>
  </si>
  <si>
    <t>・汎用性のあるものや、他の用途に使用できる場合は、補助対象となりません。補助事業の目的専用に使用できる状態（例えば取り外しできないように固定されている等）であるか確認し、必要に応じて説明資料を作成してください。</t>
    <rPh sb="1" eb="4">
      <t>ハンヨウセイ</t>
    </rPh>
    <rPh sb="11" eb="12">
      <t>タ</t>
    </rPh>
    <rPh sb="13" eb="15">
      <t>ヨウト</t>
    </rPh>
    <rPh sb="16" eb="18">
      <t>シヨウ</t>
    </rPh>
    <rPh sb="21" eb="23">
      <t>バアイ</t>
    </rPh>
    <rPh sb="25" eb="29">
      <t>ホジョタイショウ</t>
    </rPh>
    <rPh sb="36" eb="40">
      <t>ホジョジギョウ</t>
    </rPh>
    <rPh sb="41" eb="43">
      <t>モクテキ</t>
    </rPh>
    <rPh sb="43" eb="45">
      <t>センヨウ</t>
    </rPh>
    <rPh sb="46" eb="48">
      <t>シヨウ</t>
    </rPh>
    <rPh sb="51" eb="53">
      <t>ジョウタイ</t>
    </rPh>
    <rPh sb="54" eb="55">
      <t>タト</t>
    </rPh>
    <rPh sb="57" eb="58">
      <t>ト</t>
    </rPh>
    <rPh sb="59" eb="60">
      <t>ハズ</t>
    </rPh>
    <rPh sb="68" eb="70">
      <t>コテイ</t>
    </rPh>
    <rPh sb="75" eb="76">
      <t>ナド</t>
    </rPh>
    <rPh sb="81" eb="83">
      <t>カクニン</t>
    </rPh>
    <rPh sb="85" eb="87">
      <t>ヒツヨウ</t>
    </rPh>
    <rPh sb="88" eb="89">
      <t>オウ</t>
    </rPh>
    <rPh sb="91" eb="93">
      <t>セツメイ</t>
    </rPh>
    <rPh sb="93" eb="95">
      <t>シリョウ</t>
    </rPh>
    <rPh sb="96" eb="98">
      <t>サクセイ</t>
    </rPh>
    <phoneticPr fontId="1"/>
  </si>
  <si>
    <t>・加工用機械等と建屋を設置する場合については、加工施設等として最低限必要な面積であることが配置図等で確認できること。加工用機械等が固定されて容易に移動できない等、施設が他の用途に使用できないことの確認が取れること。</t>
    <rPh sb="1" eb="4">
      <t>カコウヨウ</t>
    </rPh>
    <rPh sb="4" eb="6">
      <t>キカイ</t>
    </rPh>
    <rPh sb="6" eb="7">
      <t>ナド</t>
    </rPh>
    <rPh sb="8" eb="10">
      <t>タテヤ</t>
    </rPh>
    <rPh sb="11" eb="13">
      <t>セッチ</t>
    </rPh>
    <rPh sb="15" eb="17">
      <t>バアイ</t>
    </rPh>
    <rPh sb="23" eb="25">
      <t>カコウ</t>
    </rPh>
    <rPh sb="25" eb="27">
      <t>シセツ</t>
    </rPh>
    <rPh sb="27" eb="28">
      <t>ナド</t>
    </rPh>
    <rPh sb="31" eb="34">
      <t>サイテイゲン</t>
    </rPh>
    <rPh sb="34" eb="36">
      <t>ヒツヨウ</t>
    </rPh>
    <rPh sb="37" eb="39">
      <t>メンセキ</t>
    </rPh>
    <rPh sb="45" eb="48">
      <t>ハイチズ</t>
    </rPh>
    <rPh sb="48" eb="49">
      <t>ナド</t>
    </rPh>
    <rPh sb="50" eb="52">
      <t>カクニン</t>
    </rPh>
    <rPh sb="58" eb="61">
      <t>カコウヨウ</t>
    </rPh>
    <rPh sb="61" eb="63">
      <t>キカイ</t>
    </rPh>
    <rPh sb="63" eb="64">
      <t>ナド</t>
    </rPh>
    <rPh sb="65" eb="67">
      <t>コテイ</t>
    </rPh>
    <rPh sb="70" eb="72">
      <t>ヨウイ</t>
    </rPh>
    <rPh sb="73" eb="75">
      <t>イドウ</t>
    </rPh>
    <rPh sb="79" eb="80">
      <t>ナド</t>
    </rPh>
    <rPh sb="81" eb="83">
      <t>シセツ</t>
    </rPh>
    <rPh sb="84" eb="85">
      <t>タ</t>
    </rPh>
    <rPh sb="86" eb="88">
      <t>ヨウト</t>
    </rPh>
    <rPh sb="89" eb="91">
      <t>シヨウ</t>
    </rPh>
    <rPh sb="98" eb="100">
      <t>カクニン</t>
    </rPh>
    <rPh sb="101" eb="102">
      <t>ト</t>
    </rPh>
    <phoneticPr fontId="1"/>
  </si>
  <si>
    <t>年間処理量</t>
    <rPh sb="0" eb="2">
      <t>ネンカン</t>
    </rPh>
    <rPh sb="2" eb="4">
      <t>ショリ</t>
    </rPh>
    <rPh sb="4" eb="5">
      <t>リョウ</t>
    </rPh>
    <phoneticPr fontId="1"/>
  </si>
  <si>
    <t>穀物名</t>
    <rPh sb="0" eb="3">
      <t>コクモツメイ</t>
    </rPh>
    <phoneticPr fontId="17"/>
  </si>
  <si>
    <t>１回当たり処理量
（kg)</t>
    <rPh sb="1" eb="2">
      <t>カイ</t>
    </rPh>
    <rPh sb="2" eb="3">
      <t>ア</t>
    </rPh>
    <rPh sb="5" eb="8">
      <t>ショリリョウ</t>
    </rPh>
    <phoneticPr fontId="17"/>
  </si>
  <si>
    <t>張込時間</t>
    <rPh sb="0" eb="1">
      <t>ハ</t>
    </rPh>
    <rPh sb="1" eb="2">
      <t>コ</t>
    </rPh>
    <rPh sb="2" eb="4">
      <t>ジカン</t>
    </rPh>
    <phoneticPr fontId="1"/>
  </si>
  <si>
    <t>繰出時間</t>
    <rPh sb="0" eb="1">
      <t>ク</t>
    </rPh>
    <rPh sb="1" eb="2">
      <t>ダ</t>
    </rPh>
    <rPh sb="2" eb="4">
      <t>ジカン</t>
    </rPh>
    <phoneticPr fontId="1"/>
  </si>
  <si>
    <t>毎時乾燥率</t>
    <rPh sb="0" eb="2">
      <t>マイジ</t>
    </rPh>
    <rPh sb="2" eb="5">
      <t>カンソウリツ</t>
    </rPh>
    <phoneticPr fontId="1"/>
  </si>
  <si>
    <t>処理能力（kg/h)</t>
    <rPh sb="0" eb="4">
      <t>ショリノウリョク</t>
    </rPh>
    <phoneticPr fontId="1"/>
  </si>
  <si>
    <t>年間日数</t>
    <rPh sb="0" eb="2">
      <t>ネンカン</t>
    </rPh>
    <phoneticPr fontId="1"/>
  </si>
  <si>
    <t>既存</t>
    <rPh sb="0" eb="2">
      <t>キゾン</t>
    </rPh>
    <phoneticPr fontId="17"/>
  </si>
  <si>
    <t>籾</t>
    <rPh sb="0" eb="1">
      <t>モミ</t>
    </rPh>
    <phoneticPr fontId="1"/>
  </si>
  <si>
    <t>②収穫から出荷までに要する期間の年間○日間使用</t>
    <rPh sb="1" eb="3">
      <t>シュウカク</t>
    </rPh>
    <rPh sb="5" eb="7">
      <t>シュッカ</t>
    </rPh>
    <rPh sb="10" eb="11">
      <t>ヨウ</t>
    </rPh>
    <rPh sb="13" eb="15">
      <t>キカン</t>
    </rPh>
    <rPh sb="16" eb="18">
      <t>ネンカン</t>
    </rPh>
    <rPh sb="19" eb="21">
      <t>ニチカン</t>
    </rPh>
    <rPh sb="21" eb="23">
      <t>シヨウ</t>
    </rPh>
    <phoneticPr fontId="17"/>
  </si>
  <si>
    <t>導入予定機械名</t>
    <phoneticPr fontId="1"/>
  </si>
  <si>
    <t>穀物名</t>
    <rPh sb="0" eb="2">
      <t>コクモツ</t>
    </rPh>
    <rPh sb="2" eb="3">
      <t>メイ</t>
    </rPh>
    <phoneticPr fontId="17"/>
  </si>
  <si>
    <t>年間作業日数</t>
    <rPh sb="2" eb="4">
      <t>サギョウ</t>
    </rPh>
    <rPh sb="4" eb="6">
      <t>ニッスウ</t>
    </rPh>
    <phoneticPr fontId="1"/>
  </si>
  <si>
    <t>作業日誌等</t>
    <rPh sb="0" eb="4">
      <t>サギョウニッシ</t>
    </rPh>
    <rPh sb="4" eb="5">
      <t>ナド</t>
    </rPh>
    <phoneticPr fontId="1"/>
  </si>
  <si>
    <t>コンバイン</t>
    <phoneticPr fontId="1"/>
  </si>
  <si>
    <t>稲刈り</t>
    <rPh sb="0" eb="2">
      <t>イネカ</t>
    </rPh>
    <phoneticPr fontId="1"/>
  </si>
  <si>
    <t>①を時間単位に変換</t>
    <phoneticPr fontId="1"/>
  </si>
  <si>
    <t>⑥シートで積算した数値を引用</t>
    <rPh sb="5" eb="7">
      <t>セキサン</t>
    </rPh>
    <rPh sb="9" eb="11">
      <t>スウチ</t>
    </rPh>
    <rPh sb="12" eb="14">
      <t>インヨウ</t>
    </rPh>
    <phoneticPr fontId="1"/>
  </si>
  <si>
    <t>目標面積(例：自脱型コンバインの使用範囲は主食用米及び飼料用米だが導入に至る課題は飼料用米の刈り遅れなので飼料用米の目標面積を設定して算出。また主食用米の拡大にも対応。）</t>
    <rPh sb="0" eb="4">
      <t>モクヒョウメンセキ</t>
    </rPh>
    <rPh sb="5" eb="6">
      <t>レイ</t>
    </rPh>
    <phoneticPr fontId="1"/>
  </si>
  <si>
    <t>例：〇月〇日晴天率より45%　東京管区気象台HP水戸地区より（https://www.data.jma.go.jp/tokyo/shosai/chiiki/tenki/47629mito.html）</t>
    <rPh sb="0" eb="1">
      <t>レイ</t>
    </rPh>
    <phoneticPr fontId="1"/>
  </si>
  <si>
    <t>カタログ値等（例：５～15分/10a➡平均10分/10a）</t>
    <rPh sb="4" eb="5">
      <t>チ</t>
    </rPh>
    <rPh sb="5" eb="6">
      <t>トウ</t>
    </rPh>
    <phoneticPr fontId="1"/>
  </si>
  <si>
    <t>目標面積(例：○○の使用範囲は主食用米及び飼料用米だが導入に至る課題は飼料用米の刈り遅れなので飼料用米の目標面積を設定して算出。また主食用米の拡大にも対応。）</t>
    <rPh sb="0" eb="4">
      <t>モクヒョウメンセキ</t>
    </rPh>
    <rPh sb="5" eb="6">
      <t>レイ</t>
    </rPh>
    <phoneticPr fontId="1"/>
  </si>
  <si>
    <t>・茨城県特定高性能農業機械導入指針（「規模決定根拠資料の作成について」シート①、②を参照）</t>
    <rPh sb="1" eb="4">
      <t>イバラキケン</t>
    </rPh>
    <rPh sb="4" eb="6">
      <t>トクテイ</t>
    </rPh>
    <rPh sb="6" eb="9">
      <t>コウセイノウ</t>
    </rPh>
    <rPh sb="9" eb="11">
      <t>ノウギョウ</t>
    </rPh>
    <rPh sb="11" eb="13">
      <t>キカイ</t>
    </rPh>
    <rPh sb="13" eb="15">
      <t>ドウニュウ</t>
    </rPh>
    <rPh sb="15" eb="17">
      <t>シシン</t>
    </rPh>
    <rPh sb="19" eb="23">
      <t>キボケッテイ</t>
    </rPh>
    <rPh sb="23" eb="25">
      <t>コンキョ</t>
    </rPh>
    <rPh sb="25" eb="27">
      <t>シリョウ</t>
    </rPh>
    <rPh sb="28" eb="30">
      <t>サクセイ</t>
    </rPh>
    <rPh sb="42" eb="44">
      <t>サンショウ</t>
    </rPh>
    <phoneticPr fontId="1"/>
  </si>
  <si>
    <t>４　「茨城県特定高性能農業機械導入指針」の利用規模の下限を根拠とする場合（「規模決定根拠資料の作成について」シート③参照）</t>
    <rPh sb="29" eb="31">
      <t>コンキョ</t>
    </rPh>
    <rPh sb="34" eb="36">
      <t>バアイ</t>
    </rPh>
    <rPh sb="58" eb="60">
      <t>サンショウ</t>
    </rPh>
    <phoneticPr fontId="1"/>
  </si>
  <si>
    <t>５　公的基準の利用規模の下限面積によらず根拠資料を作成する場合（「規模決定根拠資料の作成について」シート④～⑨参照）</t>
    <rPh sb="2" eb="4">
      <t>コウテキ</t>
    </rPh>
    <rPh sb="4" eb="6">
      <t>キジュン</t>
    </rPh>
    <rPh sb="7" eb="9">
      <t>リヨウ</t>
    </rPh>
    <rPh sb="9" eb="11">
      <t>キボ</t>
    </rPh>
    <rPh sb="12" eb="14">
      <t>カゲン</t>
    </rPh>
    <rPh sb="14" eb="16">
      <t>メンセキ</t>
    </rPh>
    <rPh sb="20" eb="22">
      <t>コンキョ</t>
    </rPh>
    <rPh sb="22" eb="24">
      <t>シリョウ</t>
    </rPh>
    <rPh sb="25" eb="27">
      <t>サクセイ</t>
    </rPh>
    <rPh sb="29" eb="31">
      <t>バアイ</t>
    </rPh>
    <rPh sb="55" eb="57">
      <t>サンショウ</t>
    </rPh>
    <phoneticPr fontId="1"/>
  </si>
  <si>
    <t>・乾燥調製施設、集出荷施設、農産物加工施設等の整備する場合は、配置図により補助対象となる用途以外の面積が含まれていないか等、事前に協議をすること。また、機械等が固定されて容易に移動できない等、施設が他の用途に使用できないことの確認が取れること。</t>
    <rPh sb="1" eb="3">
      <t>カンソウ</t>
    </rPh>
    <rPh sb="3" eb="5">
      <t>チョウセイ</t>
    </rPh>
    <rPh sb="5" eb="7">
      <t>シセツ</t>
    </rPh>
    <rPh sb="8" eb="11">
      <t>シュウシュッカ</t>
    </rPh>
    <rPh sb="11" eb="13">
      <t>シセツ</t>
    </rPh>
    <rPh sb="14" eb="17">
      <t>ノウサンブツ</t>
    </rPh>
    <rPh sb="17" eb="19">
      <t>カコウ</t>
    </rPh>
    <rPh sb="19" eb="21">
      <t>シセツ</t>
    </rPh>
    <rPh sb="21" eb="22">
      <t>ナド</t>
    </rPh>
    <rPh sb="23" eb="25">
      <t>セイビ</t>
    </rPh>
    <rPh sb="27" eb="29">
      <t>バアイ</t>
    </rPh>
    <rPh sb="31" eb="34">
      <t>ハイチズ</t>
    </rPh>
    <rPh sb="49" eb="51">
      <t>メンセキ</t>
    </rPh>
    <rPh sb="52" eb="53">
      <t>フク</t>
    </rPh>
    <rPh sb="60" eb="61">
      <t>ナド</t>
    </rPh>
    <rPh sb="62" eb="64">
      <t>ジゼン</t>
    </rPh>
    <rPh sb="65" eb="67">
      <t>キョウギ</t>
    </rPh>
    <rPh sb="76" eb="78">
      <t>キカイ</t>
    </rPh>
    <rPh sb="78" eb="79">
      <t>ナド</t>
    </rPh>
    <rPh sb="80" eb="82">
      <t>コテイ</t>
    </rPh>
    <rPh sb="85" eb="87">
      <t>ヨウイ</t>
    </rPh>
    <rPh sb="88" eb="90">
      <t>イドウ</t>
    </rPh>
    <rPh sb="94" eb="95">
      <t>ナド</t>
    </rPh>
    <rPh sb="96" eb="98">
      <t>シセツ</t>
    </rPh>
    <rPh sb="99" eb="100">
      <t>タ</t>
    </rPh>
    <rPh sb="101" eb="103">
      <t>ヨウト</t>
    </rPh>
    <rPh sb="104" eb="106">
      <t>シヨウ</t>
    </rPh>
    <rPh sb="113" eb="115">
      <t>カクニン</t>
    </rPh>
    <rPh sb="116" eb="117">
      <t>ト</t>
    </rPh>
    <phoneticPr fontId="1"/>
  </si>
  <si>
    <t>⑫作業機１台あたりの負担面積　⑦×⑪</t>
    <rPh sb="1" eb="4">
      <t>サギョウキ</t>
    </rPh>
    <rPh sb="5" eb="6">
      <t>ダイ</t>
    </rPh>
    <rPh sb="10" eb="12">
      <t>フタン</t>
    </rPh>
    <rPh sb="12" eb="14">
      <t>メンセキ</t>
    </rPh>
    <phoneticPr fontId="1"/>
  </si>
  <si>
    <t>⑬取組面積</t>
    <rPh sb="1" eb="3">
      <t>トリクミ</t>
    </rPh>
    <rPh sb="3" eb="5">
      <t>メンセキ</t>
    </rPh>
    <phoneticPr fontId="1"/>
  </si>
  <si>
    <t>⑭必要機械台数　⑬÷⑫</t>
    <rPh sb="1" eb="3">
      <t>ヒツヨウ</t>
    </rPh>
    <rPh sb="3" eb="5">
      <t>キカイ</t>
    </rPh>
    <rPh sb="5" eb="7">
      <t>ダイスウ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</si>
</sst>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m&quot;月&quot;d&quot;日&quot;;@"/>
    <numFmt numFmtId="178" formatCode="#,##0_ "/>
    <numFmt numFmtId="179" formatCode="0.00000"/>
    <numFmt numFmtId="180" formatCode="0.0"/>
    <numFmt numFmtId="181" formatCode="0.0_ "/>
    <numFmt numFmtId="182" formatCode="0_);[Red]\(0\)"/>
  </numFmts>
  <fonts count="3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20"/>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color indexed="8"/>
      <name val="ＭＳ Ｐゴシック"/>
      <family val="3"/>
      <charset val="128"/>
    </font>
    <font>
      <b/>
      <sz val="9"/>
      <color indexed="81"/>
      <name val="MS P ゴシック"/>
      <family val="3"/>
      <charset val="128"/>
    </font>
    <font>
      <sz val="11"/>
      <color theme="1"/>
      <name val="ＭＳ Ｐゴシック"/>
      <family val="3"/>
      <scheme val="minor"/>
    </font>
    <font>
      <sz val="20"/>
      <color theme="1"/>
      <name val="ＭＳ Ｐゴシック"/>
      <family val="3"/>
      <scheme val="minor"/>
    </font>
    <font>
      <sz val="6"/>
      <name val="ＭＳ Ｐゴシック"/>
      <family val="3"/>
      <scheme val="minor"/>
    </font>
    <font>
      <sz val="12"/>
      <color theme="1"/>
      <name val="ＭＳ Ｐゴシック"/>
      <family val="3"/>
      <scheme val="minor"/>
    </font>
    <font>
      <sz val="12"/>
      <name val="ＭＳ Ｐゴシック"/>
      <family val="3"/>
      <scheme val="minor"/>
    </font>
    <font>
      <sz val="11"/>
      <name val="ＭＳ Ｐゴシック"/>
      <family val="2"/>
      <charset val="128"/>
      <scheme val="minor"/>
    </font>
    <font>
      <sz val="11"/>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rgb="FFFF0000"/>
      <name val="ＭＳ Ｐゴシック"/>
      <family val="3"/>
      <charset val="128"/>
    </font>
    <font>
      <sz val="14"/>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b/>
      <sz val="20"/>
      <color theme="1"/>
      <name val="ＭＳ Ｐ明朝"/>
      <family val="1"/>
      <charset val="128"/>
    </font>
    <font>
      <sz val="16"/>
      <color theme="1"/>
      <name val="ＭＳ Ｐ明朝"/>
      <family val="1"/>
      <charset val="128"/>
    </font>
    <font>
      <sz val="11"/>
      <color theme="1"/>
      <name val="ＭＳ Ｐ明朝"/>
      <family val="1"/>
      <charset val="128"/>
    </font>
    <font>
      <sz val="20"/>
      <color theme="1"/>
      <name val="ＭＳ Ｐ明朝"/>
      <family val="1"/>
      <charset val="128"/>
    </font>
    <font>
      <sz val="14"/>
      <color theme="1"/>
      <name val="ＭＳ Ｐゴシック"/>
      <family val="2"/>
      <charset val="128"/>
      <scheme val="minor"/>
    </font>
    <font>
      <sz val="10"/>
      <color theme="1"/>
      <name val="ＭＳ 明朝"/>
      <family val="1"/>
      <charset val="128"/>
    </font>
    <font>
      <sz val="10"/>
      <color rgb="FF000000"/>
      <name val="ＭＳ 明朝"/>
      <family val="1"/>
      <charset val="128"/>
    </font>
    <font>
      <sz val="5"/>
      <color rgb="FF000000"/>
      <name val="Times New Roman"/>
      <family val="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rgb="FFFFFFFF"/>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auto="1"/>
      </left>
      <right/>
      <top style="thin">
        <color auto="1"/>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style="thin">
        <color auto="1"/>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7" fillId="0" borderId="0">
      <alignment vertical="center"/>
    </xf>
    <xf numFmtId="0" fontId="9" fillId="0" borderId="0">
      <alignment vertical="center"/>
    </xf>
    <xf numFmtId="0" fontId="16" fillId="0" borderId="0">
      <alignment vertical="center"/>
    </xf>
    <xf numFmtId="38" fontId="16" fillId="0" borderId="0" applyFont="0" applyFill="0" applyBorder="0" applyAlignment="0" applyProtection="0">
      <alignment vertical="center"/>
    </xf>
    <xf numFmtId="0" fontId="21" fillId="0" borderId="0">
      <alignment vertical="center"/>
    </xf>
    <xf numFmtId="0" fontId="21" fillId="0" borderId="0">
      <alignment vertical="center"/>
    </xf>
  </cellStyleXfs>
  <cellXfs count="406">
    <xf numFmtId="0" fontId="0" fillId="0" borderId="0" xfId="0">
      <alignment vertical="center"/>
    </xf>
    <xf numFmtId="0" fontId="4" fillId="0" borderId="1" xfId="0" applyFont="1" applyFill="1" applyBorder="1">
      <alignment vertical="center"/>
    </xf>
    <xf numFmtId="0" fontId="4" fillId="0" borderId="5" xfId="0" applyFont="1" applyFill="1" applyBorder="1">
      <alignment vertical="center"/>
    </xf>
    <xf numFmtId="0" fontId="5" fillId="0" borderId="1" xfId="0" applyFont="1" applyFill="1" applyBorder="1">
      <alignment vertical="center"/>
    </xf>
    <xf numFmtId="2" fontId="4" fillId="0" borderId="1" xfId="0" applyNumberFormat="1" applyFont="1" applyFill="1" applyBorder="1">
      <alignment vertical="center"/>
    </xf>
    <xf numFmtId="2" fontId="6" fillId="0" borderId="1" xfId="0" applyNumberFormat="1" applyFont="1" applyFill="1" applyBorder="1">
      <alignment vertical="center"/>
    </xf>
    <xf numFmtId="0" fontId="5" fillId="0" borderId="6" xfId="0" applyFont="1" applyFill="1" applyBorder="1" applyAlignment="1">
      <alignment horizontal="right" vertical="center"/>
    </xf>
    <xf numFmtId="176" fontId="5" fillId="0" borderId="13" xfId="0" applyNumberFormat="1" applyFont="1" applyFill="1" applyBorder="1">
      <alignment vertical="center"/>
    </xf>
    <xf numFmtId="0" fontId="0" fillId="0" borderId="0" xfId="0" applyFill="1">
      <alignment vertical="center"/>
    </xf>
    <xf numFmtId="0" fontId="4" fillId="0" borderId="1" xfId="0" applyFont="1" applyFill="1" applyBorder="1" applyAlignment="1">
      <alignment vertical="center"/>
    </xf>
    <xf numFmtId="0" fontId="6" fillId="0" borderId="1" xfId="0" applyFont="1" applyFill="1" applyBorder="1" applyAlignment="1">
      <alignment horizontal="right" vertical="center"/>
    </xf>
    <xf numFmtId="0" fontId="4" fillId="0" borderId="1" xfId="0" applyFont="1" applyFill="1" applyBorder="1" applyAlignment="1">
      <alignment vertical="center" wrapText="1"/>
    </xf>
    <xf numFmtId="0" fontId="0" fillId="0" borderId="0" xfId="0" applyFill="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10" xfId="0" applyFont="1" applyFill="1" applyBorder="1" applyAlignment="1">
      <alignment horizontal="left" vertical="center"/>
    </xf>
    <xf numFmtId="0" fontId="5" fillId="0" borderId="15" xfId="0" applyFont="1" applyFill="1" applyBorder="1" applyAlignment="1">
      <alignment horizontal="left" vertical="center"/>
    </xf>
    <xf numFmtId="0" fontId="0" fillId="0" borderId="15" xfId="0" applyFill="1" applyBorder="1">
      <alignment vertical="center"/>
    </xf>
    <xf numFmtId="0" fontId="5" fillId="0" borderId="13" xfId="0" applyNumberFormat="1" applyFont="1" applyFill="1" applyBorder="1" applyAlignment="1">
      <alignment horizontal="center" vertical="center"/>
    </xf>
    <xf numFmtId="0" fontId="5" fillId="0" borderId="12" xfId="0" applyFont="1" applyFill="1" applyBorder="1" applyAlignment="1">
      <alignment horizontal="left" vertical="center"/>
    </xf>
    <xf numFmtId="0" fontId="5" fillId="0" borderId="16" xfId="0" applyFont="1" applyFill="1" applyBorder="1" applyAlignment="1">
      <alignment horizontal="left" vertical="center"/>
    </xf>
    <xf numFmtId="0" fontId="0" fillId="0" borderId="16" xfId="0" applyFill="1" applyBorder="1">
      <alignment vertical="center"/>
    </xf>
    <xf numFmtId="20" fontId="5" fillId="0" borderId="13" xfId="0" applyNumberFormat="1" applyFont="1" applyFill="1" applyBorder="1" applyAlignment="1">
      <alignment horizontal="center" vertical="center"/>
    </xf>
    <xf numFmtId="0" fontId="5" fillId="0" borderId="13" xfId="0" applyFont="1" applyFill="1" applyBorder="1" applyAlignment="1">
      <alignment horizontal="center" vertical="center"/>
    </xf>
    <xf numFmtId="0" fontId="5" fillId="0" borderId="13" xfId="0" applyFont="1" applyFill="1" applyBorder="1">
      <alignment vertical="center"/>
    </xf>
    <xf numFmtId="0" fontId="5" fillId="0" borderId="14" xfId="0" applyFont="1" applyFill="1" applyBorder="1" applyAlignment="1">
      <alignment horizontal="center" vertical="center"/>
    </xf>
    <xf numFmtId="0" fontId="5" fillId="0" borderId="17" xfId="0" applyFont="1" applyFill="1" applyBorder="1" applyAlignment="1">
      <alignment horizontal="left" vertical="center"/>
    </xf>
    <xf numFmtId="0" fontId="0" fillId="0" borderId="18" xfId="0" applyFill="1" applyBorder="1">
      <alignment vertical="center"/>
    </xf>
    <xf numFmtId="0" fontId="5" fillId="0" borderId="14" xfId="0" applyFont="1" applyFill="1" applyBorder="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0" fillId="0" borderId="0" xfId="0" applyFill="1" applyBorder="1">
      <alignment vertical="center"/>
    </xf>
    <xf numFmtId="0" fontId="5" fillId="0" borderId="8" xfId="0" applyFont="1" applyFill="1" applyBorder="1" applyAlignment="1">
      <alignment horizontal="left" vertical="center"/>
    </xf>
    <xf numFmtId="2" fontId="5" fillId="0" borderId="6" xfId="0" applyNumberFormat="1" applyFont="1" applyFill="1" applyBorder="1" applyAlignment="1">
      <alignment horizontal="right" vertical="center"/>
    </xf>
    <xf numFmtId="176" fontId="5" fillId="0" borderId="11" xfId="0" applyNumberFormat="1" applyFont="1" applyFill="1" applyBorder="1" applyAlignment="1">
      <alignment vertical="center"/>
    </xf>
    <xf numFmtId="177" fontId="0" fillId="0" borderId="0" xfId="0" applyNumberFormat="1" applyFill="1">
      <alignment vertical="center"/>
    </xf>
    <xf numFmtId="0" fontId="4" fillId="0" borderId="1" xfId="0" applyFont="1" applyFill="1" applyBorder="1" applyAlignment="1">
      <alignment vertical="center"/>
    </xf>
    <xf numFmtId="0" fontId="3"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8" xfId="0" applyFont="1" applyFill="1" applyBorder="1" applyAlignment="1">
      <alignment horizontal="left" vertical="center"/>
    </xf>
    <xf numFmtId="0" fontId="3" fillId="0" borderId="0" xfId="0" applyFont="1" applyFill="1" applyAlignment="1">
      <alignment vertical="center"/>
    </xf>
    <xf numFmtId="0" fontId="10" fillId="0" borderId="0" xfId="2" applyFont="1" applyFill="1" applyAlignment="1">
      <alignment horizontal="center" vertical="center"/>
    </xf>
    <xf numFmtId="0" fontId="10" fillId="0" borderId="0" xfId="2" applyFont="1" applyFill="1" applyAlignment="1">
      <alignment vertical="center"/>
    </xf>
    <xf numFmtId="0" fontId="9" fillId="0" borderId="0" xfId="2" applyFill="1">
      <alignment vertical="center"/>
    </xf>
    <xf numFmtId="0" fontId="12" fillId="0" borderId="1" xfId="2" applyFont="1" applyBorder="1">
      <alignment vertical="center"/>
    </xf>
    <xf numFmtId="0" fontId="12" fillId="0" borderId="1" xfId="2" applyFont="1" applyFill="1" applyBorder="1" applyAlignment="1">
      <alignment vertical="center"/>
    </xf>
    <xf numFmtId="0" fontId="13" fillId="0" borderId="1" xfId="2" applyFont="1" applyBorder="1" applyAlignment="1">
      <alignment horizontal="right" vertical="center"/>
    </xf>
    <xf numFmtId="0" fontId="12" fillId="0" borderId="1" xfId="2" applyFont="1" applyFill="1" applyBorder="1" applyAlignment="1">
      <alignment vertical="center" wrapText="1"/>
    </xf>
    <xf numFmtId="2" fontId="12" fillId="0" borderId="1" xfId="2" applyNumberFormat="1" applyFont="1" applyBorder="1">
      <alignment vertical="center"/>
    </xf>
    <xf numFmtId="2" fontId="13" fillId="0" borderId="1" xfId="2" applyNumberFormat="1" applyFont="1" applyBorder="1">
      <alignment vertical="center"/>
    </xf>
    <xf numFmtId="0" fontId="12" fillId="0" borderId="5" xfId="2" applyFont="1" applyBorder="1">
      <alignment vertical="center"/>
    </xf>
    <xf numFmtId="0" fontId="14" fillId="0" borderId="0" xfId="0" applyFont="1">
      <alignment vertical="center"/>
    </xf>
    <xf numFmtId="178" fontId="15" fillId="0" borderId="0" xfId="0" applyNumberFormat="1" applyFont="1">
      <alignment vertical="center"/>
    </xf>
    <xf numFmtId="178" fontId="15" fillId="0" borderId="4" xfId="0" applyNumberFormat="1" applyFont="1" applyBorder="1">
      <alignment vertical="center"/>
    </xf>
    <xf numFmtId="178" fontId="15" fillId="0" borderId="23" xfId="0" applyNumberFormat="1" applyFont="1" applyBorder="1">
      <alignment vertical="center"/>
    </xf>
    <xf numFmtId="178" fontId="15" fillId="0" borderId="5" xfId="0" applyNumberFormat="1" applyFont="1" applyBorder="1">
      <alignment vertical="center"/>
    </xf>
    <xf numFmtId="178" fontId="15" fillId="0" borderId="28" xfId="0" applyNumberFormat="1" applyFont="1" applyBorder="1">
      <alignment vertical="center"/>
    </xf>
    <xf numFmtId="0" fontId="15" fillId="2" borderId="22" xfId="0" applyFont="1" applyFill="1" applyBorder="1">
      <alignment vertical="center"/>
    </xf>
    <xf numFmtId="0" fontId="15" fillId="0" borderId="2" xfId="0" applyFont="1" applyBorder="1">
      <alignment vertical="center"/>
    </xf>
    <xf numFmtId="178" fontId="15" fillId="0" borderId="21" xfId="0" applyNumberFormat="1" applyFont="1" applyBorder="1">
      <alignment vertical="center"/>
    </xf>
    <xf numFmtId="178" fontId="15" fillId="0" borderId="24" xfId="0" applyNumberFormat="1" applyFont="1" applyBorder="1">
      <alignment vertical="center"/>
    </xf>
    <xf numFmtId="0" fontId="15" fillId="3" borderId="29" xfId="0" applyFont="1" applyFill="1" applyBorder="1">
      <alignment vertical="center"/>
    </xf>
    <xf numFmtId="0" fontId="15" fillId="2" borderId="2" xfId="0" applyFont="1" applyFill="1" applyBorder="1">
      <alignment vertical="center"/>
    </xf>
    <xf numFmtId="0" fontId="15" fillId="2" borderId="30" xfId="0" applyFont="1" applyFill="1" applyBorder="1">
      <alignment vertical="center"/>
    </xf>
    <xf numFmtId="0" fontId="15" fillId="0" borderId="1" xfId="0" applyFont="1" applyBorder="1">
      <alignment vertical="center"/>
    </xf>
    <xf numFmtId="178" fontId="15" fillId="0" borderId="4" xfId="0" applyNumberFormat="1" applyFont="1" applyBorder="1" applyAlignment="1">
      <alignment horizontal="center" vertical="center"/>
    </xf>
    <xf numFmtId="0" fontId="16" fillId="0" borderId="0" xfId="3" applyFont="1">
      <alignment vertical="center"/>
    </xf>
    <xf numFmtId="0" fontId="16" fillId="0" borderId="1" xfId="3" applyFont="1" applyBorder="1" applyAlignment="1">
      <alignment vertical="center" wrapText="1"/>
    </xf>
    <xf numFmtId="0" fontId="16" fillId="0" borderId="1" xfId="3" applyFont="1" applyBorder="1">
      <alignment vertical="center"/>
    </xf>
    <xf numFmtId="0" fontId="16" fillId="0" borderId="1" xfId="3" applyFont="1" applyBorder="1" applyAlignment="1">
      <alignment horizontal="center" vertical="center" wrapText="1"/>
    </xf>
    <xf numFmtId="0" fontId="16" fillId="0" borderId="0" xfId="3" applyFont="1" applyBorder="1" applyAlignment="1">
      <alignment horizontal="left" vertical="center" wrapText="1"/>
    </xf>
    <xf numFmtId="0" fontId="16" fillId="0" borderId="0" xfId="3" applyFont="1" applyBorder="1" applyAlignment="1">
      <alignment horizontal="center" vertical="center"/>
    </xf>
    <xf numFmtId="180" fontId="16" fillId="0" borderId="0" xfId="3" applyNumberFormat="1" applyFont="1" applyBorder="1" applyAlignment="1">
      <alignment horizontal="center" vertical="center"/>
    </xf>
    <xf numFmtId="181" fontId="16" fillId="0" borderId="0" xfId="3" applyNumberFormat="1" applyFont="1" applyBorder="1" applyAlignment="1">
      <alignment horizontal="center" vertical="center"/>
    </xf>
    <xf numFmtId="2" fontId="16" fillId="0" borderId="0" xfId="3" applyNumberFormat="1" applyFont="1" applyBorder="1" applyAlignment="1">
      <alignment horizontal="center" vertical="center"/>
    </xf>
    <xf numFmtId="0" fontId="16" fillId="0" borderId="0" xfId="3" applyFont="1" applyBorder="1">
      <alignment vertical="center"/>
    </xf>
    <xf numFmtId="180" fontId="16" fillId="0" borderId="0" xfId="3" applyNumberFormat="1" applyFont="1" applyFill="1" applyBorder="1">
      <alignment vertical="center"/>
    </xf>
    <xf numFmtId="0" fontId="16" fillId="0" borderId="0" xfId="3" applyAlignment="1">
      <alignment horizontal="right" vertical="center"/>
    </xf>
    <xf numFmtId="0" fontId="16" fillId="0" borderId="0" xfId="3" applyFont="1" applyAlignment="1">
      <alignment horizontal="left" vertical="center"/>
    </xf>
    <xf numFmtId="0" fontId="16" fillId="0" borderId="0" xfId="3" applyFont="1" applyFill="1">
      <alignment vertical="center"/>
    </xf>
    <xf numFmtId="0" fontId="16" fillId="0" borderId="0" xfId="3" applyFont="1" applyAlignment="1">
      <alignment horizontal="right" vertical="center"/>
    </xf>
    <xf numFmtId="0" fontId="16" fillId="0" borderId="0" xfId="3" applyFont="1" applyAlignment="1">
      <alignment vertical="center"/>
    </xf>
    <xf numFmtId="0" fontId="16" fillId="0" borderId="0" xfId="3" applyFont="1" applyBorder="1" applyAlignment="1">
      <alignment horizontal="left" vertical="center"/>
    </xf>
    <xf numFmtId="0" fontId="16" fillId="0" borderId="0" xfId="3">
      <alignment vertical="center"/>
    </xf>
    <xf numFmtId="0" fontId="16" fillId="0" borderId="0" xfId="3" applyFont="1" applyAlignment="1">
      <alignment horizontal="center" vertical="center"/>
    </xf>
    <xf numFmtId="0" fontId="16" fillId="0" borderId="1" xfId="3" applyFont="1" applyBorder="1" applyAlignment="1">
      <alignment horizontal="center" vertical="center"/>
    </xf>
    <xf numFmtId="0" fontId="16" fillId="0" borderId="26" xfId="3" applyFont="1" applyBorder="1" applyAlignment="1">
      <alignment horizontal="left" vertical="center" wrapText="1"/>
    </xf>
    <xf numFmtId="0" fontId="16" fillId="0" borderId="26" xfId="3" applyBorder="1" applyAlignment="1">
      <alignment horizontal="left" vertical="center" wrapText="1"/>
    </xf>
    <xf numFmtId="0" fontId="16" fillId="0" borderId="36" xfId="3" applyFont="1" applyBorder="1" applyAlignment="1">
      <alignment horizontal="left" vertical="center" wrapText="1"/>
    </xf>
    <xf numFmtId="0" fontId="16" fillId="0" borderId="41" xfId="3" applyFont="1" applyBorder="1" applyAlignment="1">
      <alignment horizontal="left" vertical="center" wrapText="1"/>
    </xf>
    <xf numFmtId="0" fontId="5" fillId="0" borderId="9" xfId="0" applyFont="1" applyFill="1" applyBorder="1" applyAlignment="1">
      <alignment horizontal="center" vertical="center"/>
    </xf>
    <xf numFmtId="0" fontId="5" fillId="0" borderId="25" xfId="0" applyFont="1" applyFill="1" applyBorder="1" applyAlignment="1">
      <alignment horizontal="left" vertical="center"/>
    </xf>
    <xf numFmtId="0" fontId="5" fillId="0" borderId="9" xfId="0" applyFont="1" applyFill="1" applyBorder="1">
      <alignment vertical="center"/>
    </xf>
    <xf numFmtId="0" fontId="20" fillId="0" borderId="0" xfId="0" applyFont="1">
      <alignment vertical="center"/>
    </xf>
    <xf numFmtId="2" fontId="12" fillId="0" borderId="1" xfId="2" applyNumberFormat="1" applyFont="1" applyFill="1" applyBorder="1">
      <alignment vertical="center"/>
    </xf>
    <xf numFmtId="0" fontId="12" fillId="0" borderId="1" xfId="2" applyFont="1" applyFill="1" applyBorder="1">
      <alignment vertical="center"/>
    </xf>
    <xf numFmtId="178" fontId="15" fillId="0" borderId="9" xfId="0" applyNumberFormat="1" applyFont="1" applyBorder="1">
      <alignment vertical="center"/>
    </xf>
    <xf numFmtId="0" fontId="15" fillId="0" borderId="25" xfId="0" applyFont="1" applyBorder="1">
      <alignment vertical="center"/>
    </xf>
    <xf numFmtId="0" fontId="15" fillId="2" borderId="25" xfId="0" applyFont="1" applyFill="1" applyBorder="1">
      <alignment vertical="center"/>
    </xf>
    <xf numFmtId="0" fontId="15" fillId="3" borderId="1" xfId="0" applyFont="1" applyFill="1" applyBorder="1">
      <alignment vertical="center"/>
    </xf>
    <xf numFmtId="0" fontId="15" fillId="2" borderId="1" xfId="0" applyFont="1" applyFill="1" applyBorder="1">
      <alignment vertical="center"/>
    </xf>
    <xf numFmtId="0" fontId="21" fillId="0" borderId="0" xfId="5">
      <alignment vertical="center"/>
    </xf>
    <xf numFmtId="0" fontId="21" fillId="0" borderId="1" xfId="5" applyBorder="1" applyAlignment="1">
      <alignment horizontal="center" vertical="center"/>
    </xf>
    <xf numFmtId="49" fontId="21" fillId="0" borderId="1" xfId="5" applyNumberFormat="1" applyBorder="1" applyAlignment="1">
      <alignment horizontal="center" vertical="center" shrinkToFit="1"/>
    </xf>
    <xf numFmtId="0" fontId="21" fillId="0" borderId="1" xfId="5" applyBorder="1">
      <alignment vertical="center"/>
    </xf>
    <xf numFmtId="0" fontId="22" fillId="0" borderId="1" xfId="5" applyNumberFormat="1" applyFont="1" applyFill="1" applyBorder="1">
      <alignment vertical="center"/>
    </xf>
    <xf numFmtId="0" fontId="21" fillId="0" borderId="1" xfId="5" applyNumberFormat="1" applyFill="1" applyBorder="1">
      <alignment vertical="center"/>
    </xf>
    <xf numFmtId="0" fontId="21" fillId="0" borderId="1" xfId="5" applyNumberFormat="1" applyBorder="1">
      <alignment vertical="center"/>
    </xf>
    <xf numFmtId="0" fontId="21" fillId="2" borderId="1" xfId="5" applyNumberFormat="1" applyFill="1" applyBorder="1">
      <alignment vertical="center"/>
    </xf>
    <xf numFmtId="0" fontId="22" fillId="3" borderId="1" xfId="5" applyNumberFormat="1" applyFont="1" applyFill="1" applyBorder="1">
      <alignment vertical="center"/>
    </xf>
    <xf numFmtId="0" fontId="21" fillId="0" borderId="0" xfId="5" applyNumberFormat="1">
      <alignment vertical="center"/>
    </xf>
    <xf numFmtId="0" fontId="22" fillId="4" borderId="1" xfId="5" applyNumberFormat="1" applyFont="1" applyFill="1" applyBorder="1">
      <alignment vertical="center"/>
    </xf>
    <xf numFmtId="0" fontId="21" fillId="3" borderId="1" xfId="5" applyNumberFormat="1" applyFill="1" applyBorder="1">
      <alignment vertical="center"/>
    </xf>
    <xf numFmtId="49" fontId="21" fillId="0" borderId="4" xfId="5" applyNumberFormat="1" applyBorder="1" applyAlignment="1">
      <alignment horizontal="center" vertical="center" shrinkToFit="1"/>
    </xf>
    <xf numFmtId="0" fontId="21" fillId="0" borderId="1" xfId="5" applyFill="1" applyBorder="1">
      <alignment vertical="center"/>
    </xf>
    <xf numFmtId="0" fontId="21" fillId="3" borderId="1" xfId="5" applyFill="1" applyBorder="1">
      <alignment vertical="center"/>
    </xf>
    <xf numFmtId="0" fontId="22" fillId="0" borderId="1" xfId="5" applyFont="1" applyFill="1" applyBorder="1">
      <alignment vertical="center"/>
    </xf>
    <xf numFmtId="0" fontId="21" fillId="0" borderId="6" xfId="5" applyFill="1" applyBorder="1">
      <alignment vertical="center"/>
    </xf>
    <xf numFmtId="0" fontId="22" fillId="4" borderId="1" xfId="5" applyFont="1" applyFill="1" applyBorder="1">
      <alignment vertical="center"/>
    </xf>
    <xf numFmtId="0" fontId="21" fillId="0" borderId="8" xfId="5" applyFill="1" applyBorder="1">
      <alignment vertical="center"/>
    </xf>
    <xf numFmtId="0" fontId="21" fillId="2" borderId="1" xfId="5" applyFill="1" applyBorder="1">
      <alignment vertical="center"/>
    </xf>
    <xf numFmtId="0" fontId="22" fillId="0" borderId="6" xfId="5" applyFont="1" applyFill="1" applyBorder="1">
      <alignment vertical="center"/>
    </xf>
    <xf numFmtId="0" fontId="21" fillId="3" borderId="6" xfId="5" applyFill="1" applyBorder="1">
      <alignment vertical="center"/>
    </xf>
    <xf numFmtId="0" fontId="21" fillId="4" borderId="1" xfId="5" applyFill="1" applyBorder="1">
      <alignment vertical="center"/>
    </xf>
    <xf numFmtId="0" fontId="22" fillId="0" borderId="8" xfId="5" applyFont="1" applyFill="1" applyBorder="1">
      <alignment vertical="center"/>
    </xf>
    <xf numFmtId="0" fontId="21" fillId="2" borderId="6" xfId="5" applyFill="1" applyBorder="1">
      <alignment vertical="center"/>
    </xf>
    <xf numFmtId="0" fontId="24" fillId="0" borderId="0" xfId="5" applyFont="1">
      <alignment vertical="center"/>
    </xf>
    <xf numFmtId="0" fontId="25" fillId="0" borderId="0" xfId="5" applyFont="1">
      <alignment vertical="center"/>
    </xf>
    <xf numFmtId="0" fontId="25" fillId="0" borderId="0" xfId="5" applyFont="1" applyFill="1" applyBorder="1">
      <alignment vertical="center"/>
    </xf>
    <xf numFmtId="0" fontId="24" fillId="0" borderId="0" xfId="5" applyFont="1" applyBorder="1" applyAlignment="1">
      <alignment vertical="top" wrapText="1"/>
    </xf>
    <xf numFmtId="0" fontId="24" fillId="0" borderId="0" xfId="5" applyFont="1" applyBorder="1" applyAlignment="1">
      <alignment horizontal="left" vertical="top" wrapText="1"/>
    </xf>
    <xf numFmtId="0" fontId="21" fillId="0" borderId="0" xfId="5" applyBorder="1">
      <alignment vertical="center"/>
    </xf>
    <xf numFmtId="0" fontId="22" fillId="2" borderId="1" xfId="5" applyFont="1" applyFill="1" applyBorder="1">
      <alignment vertical="center"/>
    </xf>
    <xf numFmtId="0" fontId="22" fillId="3" borderId="1" xfId="5" applyFont="1" applyFill="1" applyBorder="1">
      <alignment vertical="center"/>
    </xf>
    <xf numFmtId="0" fontId="21" fillId="0" borderId="0" xfId="5" applyFill="1">
      <alignment vertical="center"/>
    </xf>
    <xf numFmtId="0" fontId="21" fillId="0" borderId="46" xfId="5" applyBorder="1">
      <alignment vertical="center"/>
    </xf>
    <xf numFmtId="0" fontId="21" fillId="0" borderId="46" xfId="5" applyFill="1" applyBorder="1">
      <alignment vertical="center"/>
    </xf>
    <xf numFmtId="0" fontId="22" fillId="0" borderId="46" xfId="5" applyFont="1" applyFill="1" applyBorder="1">
      <alignment vertical="center"/>
    </xf>
    <xf numFmtId="0" fontId="21" fillId="0" borderId="5" xfId="5" applyBorder="1" applyAlignment="1">
      <alignment horizontal="center" vertical="center"/>
    </xf>
    <xf numFmtId="0" fontId="21" fillId="0" borderId="5" xfId="5" applyFill="1" applyBorder="1">
      <alignment vertical="center"/>
    </xf>
    <xf numFmtId="0" fontId="22" fillId="0" borderId="5" xfId="5" applyFont="1" applyFill="1" applyBorder="1">
      <alignment vertical="center"/>
    </xf>
    <xf numFmtId="0" fontId="21" fillId="0" borderId="0" xfId="5" applyFill="1" applyBorder="1">
      <alignment vertical="center"/>
    </xf>
    <xf numFmtId="0" fontId="22" fillId="0" borderId="0" xfId="5" applyFont="1" applyFill="1" applyBorder="1">
      <alignment vertical="center"/>
    </xf>
    <xf numFmtId="0" fontId="26" fillId="0" borderId="0" xfId="5" applyFont="1" applyBorder="1" applyAlignment="1">
      <alignment vertical="top" wrapText="1"/>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5" fillId="0" borderId="0" xfId="0" applyFont="1">
      <alignment vertical="center"/>
    </xf>
    <xf numFmtId="0" fontId="0" fillId="0" borderId="0" xfId="0" applyAlignment="1">
      <alignment vertical="center" wrapText="1"/>
    </xf>
    <xf numFmtId="0" fontId="27" fillId="0" borderId="0" xfId="0" applyFont="1" applyAlignment="1">
      <alignment horizontal="center" vertical="center"/>
    </xf>
    <xf numFmtId="0" fontId="29" fillId="5" borderId="1" xfId="0" applyFont="1" applyFill="1" applyBorder="1" applyAlignment="1">
      <alignment horizontal="center" vertical="center" wrapText="1"/>
    </xf>
    <xf numFmtId="0" fontId="29" fillId="5" borderId="1" xfId="0" applyFont="1" applyFill="1" applyBorder="1" applyAlignment="1">
      <alignment vertical="center" wrapText="1"/>
    </xf>
    <xf numFmtId="0" fontId="30" fillId="5" borderId="1" xfId="0" applyFont="1" applyFill="1" applyBorder="1" applyAlignment="1">
      <alignment vertical="center" wrapText="1"/>
    </xf>
    <xf numFmtId="0" fontId="29" fillId="5" borderId="1" xfId="0" applyFont="1" applyFill="1" applyBorder="1" applyAlignment="1">
      <alignment horizontal="right" vertical="center" wrapText="1"/>
    </xf>
    <xf numFmtId="0" fontId="29" fillId="5" borderId="4" xfId="0" applyFont="1" applyFill="1" applyBorder="1" applyAlignment="1">
      <alignment horizontal="right" vertical="center" wrapText="1"/>
    </xf>
    <xf numFmtId="0" fontId="29" fillId="5" borderId="5" xfId="0" applyFont="1" applyFill="1" applyBorder="1" applyAlignment="1">
      <alignment vertical="center" wrapText="1"/>
    </xf>
    <xf numFmtId="0" fontId="0" fillId="0" borderId="9" xfId="0" applyBorder="1" applyAlignment="1">
      <alignment vertical="center" wrapText="1"/>
    </xf>
    <xf numFmtId="0" fontId="0" fillId="0" borderId="5" xfId="0" applyBorder="1" applyAlignment="1">
      <alignment vertical="center" wrapText="1"/>
    </xf>
    <xf numFmtId="0" fontId="28" fillId="5" borderId="1" xfId="0" applyFont="1" applyFill="1" applyBorder="1" applyAlignment="1">
      <alignment horizontal="right" vertical="center" wrapText="1"/>
    </xf>
    <xf numFmtId="0" fontId="0" fillId="0" borderId="1" xfId="0" applyBorder="1">
      <alignment vertical="center"/>
    </xf>
    <xf numFmtId="0" fontId="28" fillId="5" borderId="6" xfId="0" applyFont="1" applyFill="1" applyBorder="1" applyAlignment="1">
      <alignment horizontal="center" vertical="center" wrapText="1"/>
    </xf>
    <xf numFmtId="0" fontId="28" fillId="5" borderId="4" xfId="0" applyFont="1" applyFill="1" applyBorder="1" applyAlignment="1">
      <alignment horizontal="right" vertical="center" wrapText="1"/>
    </xf>
    <xf numFmtId="0" fontId="28" fillId="5" borderId="5" xfId="0" applyFont="1" applyFill="1" applyBorder="1" applyAlignment="1">
      <alignment vertical="center" wrapText="1"/>
    </xf>
    <xf numFmtId="0" fontId="29" fillId="5" borderId="45" xfId="0" applyFont="1" applyFill="1" applyBorder="1" applyAlignment="1">
      <alignment vertical="center"/>
    </xf>
    <xf numFmtId="0" fontId="0" fillId="0" borderId="0" xfId="0" applyBorder="1" applyAlignment="1">
      <alignment horizontal="center" vertical="center"/>
    </xf>
    <xf numFmtId="0" fontId="0" fillId="0" borderId="1" xfId="0" applyBorder="1" applyAlignment="1">
      <alignment horizontal="center" vertical="center" shrinkToFit="1"/>
    </xf>
    <xf numFmtId="0" fontId="0" fillId="0" borderId="1" xfId="0" applyNumberFormat="1" applyBorder="1" applyAlignment="1">
      <alignment horizontal="center" vertical="center"/>
    </xf>
    <xf numFmtId="180" fontId="0" fillId="0" borderId="1" xfId="0" applyNumberFormat="1" applyBorder="1" applyAlignment="1">
      <alignment horizontal="center" vertical="center"/>
    </xf>
    <xf numFmtId="2"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0" fillId="0" borderId="0" xfId="0" applyBorder="1" applyAlignment="1">
      <alignment horizontal="center" vertical="center" shrinkToFit="1"/>
    </xf>
    <xf numFmtId="0" fontId="0" fillId="0" borderId="0" xfId="0" applyNumberFormat="1" applyBorder="1" applyAlignment="1">
      <alignment horizontal="center" vertical="center"/>
    </xf>
    <xf numFmtId="2" fontId="0" fillId="0" borderId="0" xfId="0" applyNumberFormat="1" applyBorder="1" applyAlignment="1">
      <alignment horizontal="center" vertical="center"/>
    </xf>
    <xf numFmtId="0" fontId="27" fillId="0" borderId="0" xfId="0" applyFont="1">
      <alignment vertical="center"/>
    </xf>
    <xf numFmtId="0" fontId="14" fillId="0" borderId="0" xfId="0" applyFont="1" applyAlignment="1">
      <alignment vertical="center" wrapText="1"/>
    </xf>
    <xf numFmtId="0" fontId="15" fillId="0" borderId="0" xfId="0" applyFont="1" applyAlignment="1">
      <alignment vertical="center" wrapText="1"/>
    </xf>
    <xf numFmtId="0" fontId="16" fillId="0" borderId="1" xfId="3" applyFont="1" applyBorder="1" applyAlignment="1">
      <alignment horizontal="center" vertical="center" wrapText="1"/>
    </xf>
    <xf numFmtId="0" fontId="16" fillId="0" borderId="1" xfId="3" applyFont="1" applyBorder="1" applyAlignment="1">
      <alignment horizontal="center" vertical="center"/>
    </xf>
    <xf numFmtId="0" fontId="0" fillId="0" borderId="7" xfId="0" applyBorder="1" applyAlignment="1">
      <alignment horizontal="center" vertical="center"/>
    </xf>
    <xf numFmtId="0" fontId="3" fillId="0" borderId="0" xfId="6" applyFont="1" applyFill="1" applyAlignment="1">
      <alignment horizontal="center" vertical="center"/>
    </xf>
    <xf numFmtId="0" fontId="3" fillId="0" borderId="0" xfId="6" applyFont="1" applyFill="1" applyAlignment="1">
      <alignment vertical="center"/>
    </xf>
    <xf numFmtId="0" fontId="21" fillId="0" borderId="0" xfId="6" applyFill="1">
      <alignment vertical="center"/>
    </xf>
    <xf numFmtId="0" fontId="4" fillId="0" borderId="1" xfId="6" applyFont="1" applyFill="1" applyBorder="1">
      <alignment vertical="center"/>
    </xf>
    <xf numFmtId="0" fontId="4" fillId="0" borderId="1" xfId="6" applyFont="1" applyFill="1" applyBorder="1" applyAlignment="1">
      <alignment vertical="center"/>
    </xf>
    <xf numFmtId="0" fontId="4" fillId="0" borderId="1" xfId="6" applyFont="1" applyFill="1" applyBorder="1" applyAlignment="1">
      <alignment vertical="center" wrapText="1"/>
    </xf>
    <xf numFmtId="2" fontId="4" fillId="0" borderId="1" xfId="6" applyNumberFormat="1" applyFont="1" applyFill="1" applyBorder="1">
      <alignment vertical="center"/>
    </xf>
    <xf numFmtId="2" fontId="6" fillId="0" borderId="1" xfId="6" applyNumberFormat="1" applyFont="1" applyFill="1" applyBorder="1">
      <alignment vertical="center"/>
    </xf>
    <xf numFmtId="0" fontId="21" fillId="0" borderId="0" xfId="6" applyFill="1" applyAlignment="1">
      <alignment vertical="center" wrapText="1"/>
    </xf>
    <xf numFmtId="0" fontId="4" fillId="0" borderId="5" xfId="6" applyFont="1" applyFill="1" applyBorder="1">
      <alignment vertical="center"/>
    </xf>
    <xf numFmtId="0" fontId="4" fillId="0" borderId="1" xfId="6" applyFont="1" applyFill="1" applyBorder="1" applyAlignment="1">
      <alignment vertical="center" wrapText="1"/>
    </xf>
    <xf numFmtId="182" fontId="4" fillId="0" borderId="5" xfId="0" applyNumberFormat="1" applyFont="1" applyFill="1" applyBorder="1">
      <alignment vertical="center"/>
    </xf>
    <xf numFmtId="0" fontId="4" fillId="0" borderId="1" xfId="6" applyFont="1" applyFill="1" applyBorder="1" applyAlignment="1">
      <alignment vertical="center" wrapText="1"/>
    </xf>
    <xf numFmtId="0" fontId="5" fillId="0" borderId="1" xfId="6" applyFont="1" applyFill="1" applyBorder="1" applyAlignment="1">
      <alignment vertical="center" wrapText="1"/>
    </xf>
    <xf numFmtId="0" fontId="4" fillId="0" borderId="1" xfId="6" applyFont="1" applyFill="1" applyBorder="1" applyAlignment="1">
      <alignment vertical="center" wrapText="1"/>
    </xf>
    <xf numFmtId="0" fontId="6" fillId="0" borderId="1" xfId="6" applyFont="1" applyFill="1" applyBorder="1" applyAlignment="1">
      <alignment horizontal="right" vertical="center"/>
    </xf>
    <xf numFmtId="0" fontId="4" fillId="0" borderId="1" xfId="6" applyFont="1" applyFill="1" applyBorder="1" applyAlignment="1">
      <alignment vertical="center" wrapText="1"/>
    </xf>
    <xf numFmtId="0" fontId="15" fillId="0" borderId="0" xfId="0" applyFont="1" applyFill="1" applyAlignment="1">
      <alignment vertical="center" wrapText="1"/>
    </xf>
    <xf numFmtId="0" fontId="29" fillId="5" borderId="1" xfId="0" applyFont="1" applyFill="1" applyBorder="1" applyAlignment="1">
      <alignment vertical="center" wrapText="1"/>
    </xf>
    <xf numFmtId="0" fontId="0" fillId="0" borderId="1" xfId="0" applyBorder="1" applyAlignment="1">
      <alignment vertical="center" wrapText="1"/>
    </xf>
    <xf numFmtId="0" fontId="29" fillId="5" borderId="1" xfId="0" applyFont="1" applyFill="1" applyBorder="1" applyAlignment="1">
      <alignment horizontal="left" vertical="center" wrapText="1"/>
    </xf>
    <xf numFmtId="0" fontId="0" fillId="0" borderId="1" xfId="0" applyBorder="1" applyAlignment="1">
      <alignment horizontal="left" vertical="center"/>
    </xf>
    <xf numFmtId="0" fontId="29" fillId="5" borderId="1" xfId="0" applyFont="1" applyFill="1" applyBorder="1" applyAlignment="1">
      <alignment horizontal="center" vertical="center" wrapText="1"/>
    </xf>
    <xf numFmtId="0" fontId="0" fillId="0" borderId="1" xfId="0" applyBorder="1" applyAlignment="1">
      <alignment vertical="center"/>
    </xf>
    <xf numFmtId="0" fontId="29" fillId="5" borderId="1" xfId="0" applyFont="1" applyFill="1" applyBorder="1" applyAlignment="1">
      <alignment horizontal="center" vertical="center" shrinkToFit="1"/>
    </xf>
    <xf numFmtId="0" fontId="29" fillId="5" borderId="6" xfId="0" applyFont="1" applyFill="1" applyBorder="1" applyAlignment="1">
      <alignment horizontal="center" vertical="center" shrinkToFit="1"/>
    </xf>
    <xf numFmtId="0" fontId="29" fillId="5" borderId="7" xfId="0" applyFont="1" applyFill="1" applyBorder="1" applyAlignment="1">
      <alignment horizontal="center"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29" fillId="5"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8" fillId="5" borderId="1" xfId="0" applyFont="1" applyFill="1" applyBorder="1" applyAlignment="1">
      <alignment horizontal="right" vertical="center" shrinkToFit="1"/>
    </xf>
    <xf numFmtId="0" fontId="0" fillId="0" borderId="1" xfId="0" applyBorder="1" applyAlignment="1">
      <alignment vertic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 xfId="0" applyFont="1" applyFill="1" applyBorder="1" applyAlignment="1">
      <alignment horizontal="left" vertical="center"/>
    </xf>
    <xf numFmtId="5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vertical="center"/>
    </xf>
    <xf numFmtId="0" fontId="4" fillId="0" borderId="8" xfId="0" applyFont="1" applyFill="1" applyBorder="1" applyAlignment="1">
      <alignment vertical="center"/>
    </xf>
    <xf numFmtId="0" fontId="4" fillId="0" borderId="4" xfId="0" applyFont="1" applyFill="1" applyBorder="1" applyAlignment="1">
      <alignment horizontal="left" vertical="center"/>
    </xf>
    <xf numFmtId="0" fontId="4" fillId="0" borderId="9" xfId="0" applyFont="1" applyFill="1" applyBorder="1" applyAlignment="1">
      <alignment horizontal="left" vertical="center"/>
    </xf>
    <xf numFmtId="0" fontId="4" fillId="0" borderId="5" xfId="0" applyFont="1" applyFill="1" applyBorder="1" applyAlignment="1">
      <alignment horizontal="left" vertical="center"/>
    </xf>
    <xf numFmtId="0" fontId="4" fillId="0" borderId="19" xfId="0" applyFont="1" applyFill="1" applyBorder="1" applyAlignment="1">
      <alignment horizontal="left" vertical="center"/>
    </xf>
    <xf numFmtId="0" fontId="4" fillId="0" borderId="2" xfId="0" applyFont="1" applyFill="1" applyBorder="1" applyAlignment="1">
      <alignment horizontal="left" vertical="center"/>
    </xf>
    <xf numFmtId="56" fontId="4" fillId="0" borderId="6"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4" xfId="6" applyFont="1" applyFill="1" applyBorder="1" applyAlignment="1">
      <alignment vertical="center"/>
    </xf>
    <xf numFmtId="0" fontId="0" fillId="0" borderId="5" xfId="0" applyBorder="1" applyAlignment="1">
      <alignment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 xfId="6" applyFont="1" applyFill="1" applyBorder="1" applyAlignment="1">
      <alignment horizontal="left" vertical="center"/>
    </xf>
    <xf numFmtId="0" fontId="4" fillId="0" borderId="9" xfId="6" applyFont="1" applyFill="1" applyBorder="1" applyAlignment="1">
      <alignment horizontal="left" vertical="center"/>
    </xf>
    <xf numFmtId="0" fontId="4" fillId="0" borderId="5" xfId="6" applyFont="1" applyFill="1" applyBorder="1" applyAlignment="1">
      <alignment horizontal="left" vertical="center"/>
    </xf>
    <xf numFmtId="0" fontId="4" fillId="0" borderId="19" xfId="6" applyFont="1" applyFill="1" applyBorder="1" applyAlignment="1">
      <alignment horizontal="left" vertical="center"/>
    </xf>
    <xf numFmtId="0" fontId="4" fillId="0" borderId="2" xfId="6" applyFont="1" applyFill="1" applyBorder="1" applyAlignment="1">
      <alignment horizontal="left" vertical="center"/>
    </xf>
    <xf numFmtId="56" fontId="4" fillId="0" borderId="6" xfId="6" applyNumberFormat="1" applyFont="1" applyFill="1" applyBorder="1" applyAlignment="1">
      <alignment horizontal="center" vertical="center" wrapText="1"/>
    </xf>
    <xf numFmtId="0" fontId="4" fillId="0" borderId="8" xfId="6" applyFont="1" applyFill="1" applyBorder="1" applyAlignment="1">
      <alignment horizontal="center" vertical="center" wrapText="1"/>
    </xf>
    <xf numFmtId="0" fontId="4" fillId="0" borderId="1" xfId="6" applyFont="1" applyFill="1" applyBorder="1" applyAlignment="1">
      <alignment horizontal="left" vertical="center"/>
    </xf>
    <xf numFmtId="0" fontId="4" fillId="0" borderId="1" xfId="6" applyFont="1" applyFill="1" applyBorder="1" applyAlignment="1">
      <alignment vertical="center"/>
    </xf>
    <xf numFmtId="0" fontId="4" fillId="0" borderId="1" xfId="6" applyFont="1" applyFill="1" applyBorder="1" applyAlignment="1">
      <alignment horizontal="center" vertical="center"/>
    </xf>
    <xf numFmtId="0" fontId="2" fillId="0" borderId="1" xfId="6"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6" xfId="6" applyFont="1" applyFill="1" applyBorder="1" applyAlignment="1">
      <alignment vertical="center"/>
    </xf>
    <xf numFmtId="0" fontId="4" fillId="0" borderId="8" xfId="6" applyFont="1" applyFill="1" applyBorder="1" applyAlignment="1">
      <alignment vertical="center"/>
    </xf>
    <xf numFmtId="56" fontId="4" fillId="0" borderId="2" xfId="6" applyNumberFormat="1" applyFont="1" applyFill="1" applyBorder="1" applyAlignment="1">
      <alignment horizontal="center" vertical="center" wrapText="1"/>
    </xf>
    <xf numFmtId="0" fontId="4" fillId="0" borderId="3" xfId="6" applyFont="1" applyFill="1" applyBorder="1" applyAlignment="1">
      <alignment horizontal="center" vertical="center"/>
    </xf>
    <xf numFmtId="0" fontId="12" fillId="0" borderId="4" xfId="2" applyFont="1" applyFill="1" applyBorder="1" applyAlignment="1">
      <alignment horizontal="left" vertical="center"/>
    </xf>
    <xf numFmtId="0" fontId="12" fillId="0" borderId="9" xfId="2" applyFont="1" applyFill="1" applyBorder="1" applyAlignment="1">
      <alignment horizontal="left" vertical="center"/>
    </xf>
    <xf numFmtId="0" fontId="12" fillId="0" borderId="5" xfId="2" applyFont="1" applyFill="1" applyBorder="1" applyAlignment="1">
      <alignment horizontal="left" vertical="center"/>
    </xf>
    <xf numFmtId="0" fontId="12" fillId="0" borderId="19" xfId="2" applyFont="1" applyFill="1" applyBorder="1" applyAlignment="1">
      <alignment horizontal="left" vertical="center"/>
    </xf>
    <xf numFmtId="0" fontId="12" fillId="0" borderId="2" xfId="2" applyFont="1" applyFill="1" applyBorder="1" applyAlignment="1">
      <alignment horizontal="left" vertical="center"/>
    </xf>
    <xf numFmtId="0" fontId="12" fillId="0" borderId="1" xfId="2" applyFont="1" applyFill="1" applyBorder="1" applyAlignment="1">
      <alignment horizontal="left" vertical="center"/>
    </xf>
    <xf numFmtId="56" fontId="12" fillId="0" borderId="2" xfId="2" applyNumberFormat="1" applyFont="1" applyFill="1" applyBorder="1" applyAlignment="1">
      <alignment horizontal="center" vertical="center" wrapText="1"/>
    </xf>
    <xf numFmtId="0" fontId="12" fillId="0" borderId="3" xfId="2" applyFont="1" applyFill="1" applyBorder="1" applyAlignment="1">
      <alignment horizontal="center" vertical="center"/>
    </xf>
    <xf numFmtId="56" fontId="12" fillId="0" borderId="6" xfId="2" applyNumberFormat="1" applyFont="1" applyFill="1" applyBorder="1" applyAlignment="1">
      <alignment horizontal="center" vertical="center" wrapText="1"/>
    </xf>
    <xf numFmtId="0" fontId="12" fillId="0" borderId="8" xfId="2" applyFont="1" applyFill="1" applyBorder="1" applyAlignment="1">
      <alignment horizontal="center" vertical="center" wrapText="1"/>
    </xf>
    <xf numFmtId="0" fontId="12" fillId="0" borderId="1" xfId="2" applyFont="1" applyFill="1" applyBorder="1" applyAlignment="1">
      <alignment vertical="center"/>
    </xf>
    <xf numFmtId="0" fontId="12" fillId="0" borderId="1" xfId="2" applyFont="1" applyFill="1" applyBorder="1" applyAlignment="1">
      <alignment horizontal="center" vertical="center"/>
    </xf>
    <xf numFmtId="0" fontId="12" fillId="0" borderId="6" xfId="2" applyFont="1" applyFill="1" applyBorder="1" applyAlignment="1">
      <alignment vertical="center"/>
    </xf>
    <xf numFmtId="0" fontId="12" fillId="0" borderId="8" xfId="2" applyFont="1" applyFill="1" applyBorder="1" applyAlignment="1">
      <alignment vertical="center"/>
    </xf>
    <xf numFmtId="0" fontId="12" fillId="0" borderId="1" xfId="2" applyFont="1" applyFill="1" applyBorder="1" applyAlignment="1">
      <alignment vertical="center" wrapText="1"/>
    </xf>
    <xf numFmtId="0" fontId="12" fillId="0" borderId="1" xfId="2" applyFont="1" applyFill="1" applyBorder="1" applyAlignment="1">
      <alignment horizontal="center" vertical="center" wrapText="1"/>
    </xf>
    <xf numFmtId="0" fontId="12" fillId="0" borderId="6" xfId="2" applyFont="1" applyFill="1" applyBorder="1" applyAlignment="1">
      <alignment horizontal="center" vertical="center"/>
    </xf>
    <xf numFmtId="0" fontId="12" fillId="0" borderId="7" xfId="2" applyFont="1" applyFill="1" applyBorder="1" applyAlignment="1">
      <alignment horizontal="center" vertical="center"/>
    </xf>
    <xf numFmtId="0" fontId="9" fillId="0" borderId="7" xfId="2" applyBorder="1" applyAlignment="1">
      <alignment horizontal="center" vertical="center"/>
    </xf>
    <xf numFmtId="0" fontId="9" fillId="0" borderId="8" xfId="2" applyBorder="1" applyAlignment="1">
      <alignment horizontal="center" vertical="center"/>
    </xf>
    <xf numFmtId="0" fontId="5" fillId="0" borderId="6" xfId="0" applyFont="1" applyFill="1" applyBorder="1" applyAlignment="1">
      <alignment horizontal="left" vertical="center"/>
    </xf>
    <xf numFmtId="0" fontId="5" fillId="0" borderId="8" xfId="0" applyFont="1" applyFill="1" applyBorder="1" applyAlignment="1">
      <alignment horizontal="left" vertical="center"/>
    </xf>
    <xf numFmtId="0" fontId="5" fillId="0" borderId="1" xfId="0" applyFont="1" applyFill="1" applyBorder="1" applyAlignment="1">
      <alignment horizontal="center" vertical="center"/>
    </xf>
    <xf numFmtId="0" fontId="21" fillId="0" borderId="1" xfId="5" applyBorder="1" applyAlignment="1">
      <alignment horizontal="center" vertical="center"/>
    </xf>
    <xf numFmtId="0" fontId="23" fillId="0" borderId="1" xfId="5" applyFont="1" applyBorder="1" applyAlignment="1">
      <alignment horizontal="center" vertical="center"/>
    </xf>
    <xf numFmtId="0" fontId="19" fillId="0" borderId="34" xfId="3" applyFont="1" applyFill="1" applyBorder="1" applyAlignment="1">
      <alignment horizontal="center" vertical="center" wrapText="1"/>
    </xf>
    <xf numFmtId="0" fontId="19" fillId="0" borderId="39" xfId="3" applyFont="1" applyFill="1" applyBorder="1" applyAlignment="1">
      <alignment horizontal="center" vertical="center" wrapText="1"/>
    </xf>
    <xf numFmtId="0" fontId="18" fillId="0" borderId="40" xfId="3" applyFont="1" applyBorder="1" applyAlignment="1">
      <alignment horizontal="left" vertical="center" wrapText="1"/>
    </xf>
    <xf numFmtId="0" fontId="18" fillId="0" borderId="32" xfId="3" applyFont="1" applyBorder="1" applyAlignment="1">
      <alignment horizontal="left" vertical="center" wrapText="1"/>
    </xf>
    <xf numFmtId="0" fontId="18" fillId="0" borderId="35" xfId="3" applyFont="1" applyBorder="1" applyAlignment="1">
      <alignment horizontal="left" vertical="center" wrapText="1"/>
    </xf>
    <xf numFmtId="0" fontId="16" fillId="0" borderId="42" xfId="3" applyBorder="1" applyAlignment="1">
      <alignment horizontal="center" vertical="center" wrapText="1"/>
    </xf>
    <xf numFmtId="0" fontId="16" fillId="0" borderId="9" xfId="3" applyBorder="1" applyAlignment="1">
      <alignment horizontal="center" vertical="center" wrapText="1"/>
    </xf>
    <xf numFmtId="0" fontId="16" fillId="0" borderId="37" xfId="3" applyBorder="1" applyAlignment="1">
      <alignment horizontal="center" vertical="center" wrapText="1"/>
    </xf>
    <xf numFmtId="0" fontId="19" fillId="0" borderId="42" xfId="3" applyFont="1" applyBorder="1" applyAlignment="1">
      <alignment horizontal="right" vertical="center" wrapText="1"/>
    </xf>
    <xf numFmtId="0" fontId="19" fillId="0" borderId="9" xfId="3" applyFont="1" applyBorder="1" applyAlignment="1">
      <alignment horizontal="right" vertical="center" wrapText="1"/>
    </xf>
    <xf numFmtId="0" fontId="19" fillId="0" borderId="37" xfId="3" applyFont="1" applyBorder="1" applyAlignment="1">
      <alignment horizontal="right" vertical="center" wrapText="1"/>
    </xf>
    <xf numFmtId="0" fontId="19" fillId="0" borderId="43" xfId="3" applyFont="1" applyBorder="1" applyAlignment="1">
      <alignment horizontal="center" vertical="center" wrapText="1"/>
    </xf>
    <xf numFmtId="0" fontId="19" fillId="0" borderId="33" xfId="3" applyFont="1" applyBorder="1" applyAlignment="1">
      <alignment horizontal="center" vertical="center" wrapText="1"/>
    </xf>
    <xf numFmtId="0" fontId="19" fillId="0" borderId="38" xfId="3" applyFont="1" applyBorder="1" applyAlignment="1">
      <alignment horizontal="center" vertical="center" wrapText="1"/>
    </xf>
    <xf numFmtId="0" fontId="19" fillId="0" borderId="40" xfId="3" applyFont="1" applyBorder="1" applyAlignment="1">
      <alignment horizontal="center" vertical="center"/>
    </xf>
    <xf numFmtId="0" fontId="19" fillId="0" borderId="32" xfId="3" applyFont="1" applyBorder="1" applyAlignment="1">
      <alignment horizontal="center" vertical="center"/>
    </xf>
    <xf numFmtId="0" fontId="19" fillId="0" borderId="35" xfId="3" applyFont="1" applyBorder="1" applyAlignment="1">
      <alignment horizontal="center" vertical="center"/>
    </xf>
    <xf numFmtId="0" fontId="19" fillId="0" borderId="42" xfId="3" applyFont="1" applyBorder="1" applyAlignment="1">
      <alignment horizontal="center" vertical="center"/>
    </xf>
    <xf numFmtId="0" fontId="19" fillId="0" borderId="9" xfId="3" applyFont="1" applyBorder="1" applyAlignment="1">
      <alignment horizontal="center" vertical="center"/>
    </xf>
    <xf numFmtId="0" fontId="19" fillId="0" borderId="37" xfId="3" applyFont="1" applyBorder="1" applyAlignment="1">
      <alignment horizontal="center" vertical="center"/>
    </xf>
    <xf numFmtId="0" fontId="19" fillId="0" borderId="43" xfId="3" applyFont="1" applyBorder="1" applyAlignment="1">
      <alignment horizontal="center" vertical="center"/>
    </xf>
    <xf numFmtId="0" fontId="19" fillId="0" borderId="33" xfId="3" applyFont="1" applyBorder="1" applyAlignment="1">
      <alignment horizontal="center" vertical="center"/>
    </xf>
    <xf numFmtId="0" fontId="19" fillId="0" borderId="38" xfId="3" applyFont="1" applyBorder="1" applyAlignment="1">
      <alignment horizontal="center" vertical="center"/>
    </xf>
    <xf numFmtId="0" fontId="19" fillId="0" borderId="44" xfId="3" applyFont="1" applyFill="1" applyBorder="1" applyAlignment="1">
      <alignment horizontal="center" vertical="center" wrapText="1"/>
    </xf>
    <xf numFmtId="0" fontId="16" fillId="0" borderId="1" xfId="3" applyFont="1" applyBorder="1" applyAlignment="1">
      <alignment horizontal="center" vertical="center"/>
    </xf>
    <xf numFmtId="0" fontId="16" fillId="0" borderId="1" xfId="3" applyFont="1" applyFill="1" applyBorder="1" applyAlignment="1">
      <alignment horizontal="center" vertical="center"/>
    </xf>
    <xf numFmtId="0" fontId="18" fillId="0" borderId="1" xfId="3" applyFont="1" applyBorder="1" applyAlignment="1">
      <alignment horizontal="center" vertical="center" wrapText="1"/>
    </xf>
    <xf numFmtId="0" fontId="16" fillId="0" borderId="1" xfId="3" applyFont="1" applyBorder="1" applyAlignment="1">
      <alignment horizontal="center" vertical="center" wrapText="1"/>
    </xf>
    <xf numFmtId="0" fontId="16" fillId="0" borderId="1" xfId="3" applyFont="1" applyBorder="1" applyAlignment="1">
      <alignment horizontal="right" vertical="center" wrapText="1"/>
    </xf>
    <xf numFmtId="0" fontId="16" fillId="0" borderId="1" xfId="3" applyFont="1" applyFill="1" applyBorder="1" applyAlignment="1">
      <alignment horizontal="center" vertical="center" wrapText="1"/>
    </xf>
    <xf numFmtId="0" fontId="16" fillId="0" borderId="1" xfId="3" applyBorder="1" applyAlignment="1">
      <alignment horizontal="center" vertical="center"/>
    </xf>
    <xf numFmtId="179" fontId="16" fillId="0" borderId="1" xfId="3" applyNumberFormat="1" applyFont="1" applyBorder="1" applyAlignment="1">
      <alignment vertical="center"/>
    </xf>
    <xf numFmtId="179" fontId="16" fillId="0" borderId="1" xfId="3" applyNumberFormat="1" applyBorder="1" applyAlignment="1">
      <alignment vertical="center"/>
    </xf>
    <xf numFmtId="38" fontId="0" fillId="0" borderId="1" xfId="4" applyFont="1" applyBorder="1" applyAlignment="1">
      <alignment horizontal="center" vertical="center"/>
    </xf>
    <xf numFmtId="0" fontId="16" fillId="0" borderId="1" xfId="3" applyFont="1" applyBorder="1" applyAlignment="1">
      <alignment horizontal="right" vertical="center"/>
    </xf>
    <xf numFmtId="38" fontId="0" fillId="0" borderId="1" xfId="4" applyFont="1" applyBorder="1" applyAlignment="1">
      <alignment horizontal="right" vertical="center"/>
    </xf>
    <xf numFmtId="38" fontId="0" fillId="0" borderId="1" xfId="4" applyFont="1" applyFill="1" applyBorder="1" applyAlignment="1">
      <alignment vertical="center"/>
    </xf>
    <xf numFmtId="38" fontId="0" fillId="0" borderId="1" xfId="4" applyFont="1" applyBorder="1" applyAlignment="1">
      <alignment vertical="center"/>
    </xf>
    <xf numFmtId="0" fontId="14" fillId="0" borderId="19" xfId="0" applyFont="1" applyBorder="1" applyAlignment="1">
      <alignment vertical="center"/>
    </xf>
    <xf numFmtId="0" fontId="0" fillId="0" borderId="45" xfId="0" applyBorder="1" applyAlignment="1">
      <alignment vertical="center"/>
    </xf>
    <xf numFmtId="0" fontId="0" fillId="0" borderId="27" xfId="0" applyBorder="1" applyAlignment="1">
      <alignment vertical="center"/>
    </xf>
    <xf numFmtId="0" fontId="0" fillId="0" borderId="25" xfId="0" applyBorder="1" applyAlignment="1">
      <alignment vertical="center"/>
    </xf>
    <xf numFmtId="0" fontId="0" fillId="0" borderId="0" xfId="0" applyBorder="1" applyAlignment="1">
      <alignment vertical="center"/>
    </xf>
    <xf numFmtId="0" fontId="0" fillId="0" borderId="26"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31" xfId="0" applyBorder="1" applyAlignment="1">
      <alignment vertical="center"/>
    </xf>
    <xf numFmtId="178" fontId="15" fillId="0" borderId="6" xfId="0" applyNumberFormat="1" applyFont="1" applyBorder="1" applyAlignment="1">
      <alignment horizontal="center" vertical="center"/>
    </xf>
    <xf numFmtId="0" fontId="0" fillId="0" borderId="7" xfId="0" applyBorder="1" applyAlignment="1">
      <alignment horizontal="center" vertical="center"/>
    </xf>
    <xf numFmtId="0" fontId="15" fillId="2" borderId="20" xfId="0" applyFont="1" applyFill="1" applyBorder="1" applyAlignment="1">
      <alignment vertical="center" wrapText="1"/>
    </xf>
    <xf numFmtId="0" fontId="0" fillId="0" borderId="21" xfId="0" applyBorder="1" applyAlignment="1">
      <alignment vertical="center" wrapText="1"/>
    </xf>
    <xf numFmtId="0" fontId="15" fillId="0" borderId="1" xfId="0" applyFont="1" applyBorder="1" applyAlignment="1">
      <alignment vertical="center"/>
    </xf>
    <xf numFmtId="0" fontId="15" fillId="3" borderId="1" xfId="0" applyFont="1" applyFill="1" applyBorder="1" applyAlignment="1">
      <alignment vertical="center"/>
    </xf>
    <xf numFmtId="0" fontId="0" fillId="3" borderId="1" xfId="0" applyFill="1" applyBorder="1" applyAlignment="1">
      <alignment vertical="center"/>
    </xf>
    <xf numFmtId="0" fontId="15" fillId="2" borderId="1" xfId="0" applyFont="1" applyFill="1" applyBorder="1" applyAlignment="1">
      <alignment vertical="center"/>
    </xf>
    <xf numFmtId="0" fontId="0" fillId="2" borderId="1" xfId="0" applyFill="1" applyBorder="1" applyAlignment="1">
      <alignment vertical="center"/>
    </xf>
    <xf numFmtId="0" fontId="15" fillId="0" borderId="4" xfId="0" applyFont="1" applyBorder="1" applyAlignment="1">
      <alignment horizontal="center" vertical="center"/>
    </xf>
    <xf numFmtId="0" fontId="15" fillId="0" borderId="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vertical="center"/>
    </xf>
    <xf numFmtId="0" fontId="14" fillId="0" borderId="1" xfId="0" applyFont="1" applyBorder="1" applyAlignment="1">
      <alignment horizontal="center" vertical="center"/>
    </xf>
    <xf numFmtId="178" fontId="15" fillId="0" borderId="1" xfId="0" applyNumberFormat="1" applyFont="1" applyBorder="1" applyAlignment="1">
      <alignment horizontal="center" vertical="center"/>
    </xf>
    <xf numFmtId="0" fontId="15" fillId="2" borderId="22" xfId="0" applyFont="1" applyFill="1" applyBorder="1" applyAlignment="1">
      <alignment vertical="center" wrapText="1" shrinkToFit="1"/>
    </xf>
    <xf numFmtId="0" fontId="0" fillId="0" borderId="24" xfId="0" applyBorder="1" applyAlignment="1">
      <alignment vertical="center" wrapText="1" shrinkToFit="1"/>
    </xf>
    <xf numFmtId="0" fontId="15" fillId="2" borderId="30" xfId="0" applyFont="1" applyFill="1" applyBorder="1" applyAlignment="1">
      <alignment vertical="center" wrapText="1"/>
    </xf>
    <xf numFmtId="0" fontId="0" fillId="0" borderId="28" xfId="0" applyBorder="1" applyAlignment="1">
      <alignment vertical="center" wrapText="1"/>
    </xf>
    <xf numFmtId="0" fontId="0" fillId="0" borderId="9" xfId="0" applyBorder="1" applyAlignment="1">
      <alignment horizontal="center" vertical="center"/>
    </xf>
    <xf numFmtId="0" fontId="0" fillId="0" borderId="47" xfId="0" applyBorder="1" applyAlignment="1">
      <alignment vertical="center"/>
    </xf>
    <xf numFmtId="0" fontId="0" fillId="0" borderId="49"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0" fillId="0" borderId="53" xfId="0" applyBorder="1" applyAlignment="1">
      <alignment vertical="center"/>
    </xf>
    <xf numFmtId="0" fontId="0" fillId="0" borderId="0" xfId="0" applyAlignment="1">
      <alignment vertical="center" textRotation="255"/>
    </xf>
    <xf numFmtId="0" fontId="0" fillId="0" borderId="0" xfId="0" applyAlignment="1">
      <alignment vertical="center"/>
    </xf>
    <xf numFmtId="0" fontId="0" fillId="0" borderId="34" xfId="0" applyBorder="1" applyAlignment="1">
      <alignment vertical="center" textRotation="255"/>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textRotation="255"/>
    </xf>
    <xf numFmtId="0" fontId="0" fillId="0" borderId="0" xfId="0" applyBorder="1" applyAlignment="1">
      <alignment vertical="center" wrapText="1"/>
    </xf>
    <xf numFmtId="0" fontId="0" fillId="0" borderId="56" xfId="0" applyBorder="1" applyAlignment="1">
      <alignment horizontal="center" vertical="center"/>
    </xf>
    <xf numFmtId="0" fontId="16" fillId="0" borderId="4" xfId="3" applyFont="1" applyBorder="1" applyAlignment="1">
      <alignment horizontal="center" vertical="center" wrapText="1"/>
    </xf>
    <xf numFmtId="0" fontId="0" fillId="0" borderId="5" xfId="0" applyBorder="1" applyAlignment="1">
      <alignment horizontal="center" vertical="center" wrapText="1"/>
    </xf>
    <xf numFmtId="0" fontId="16" fillId="0" borderId="6" xfId="3" applyFont="1" applyBorder="1" applyAlignment="1">
      <alignment horizontal="center" vertical="center"/>
    </xf>
    <xf numFmtId="0" fontId="16" fillId="0" borderId="4" xfId="3" applyBorder="1" applyAlignment="1">
      <alignment horizontal="center" vertical="center"/>
    </xf>
    <xf numFmtId="0" fontId="16" fillId="0" borderId="9" xfId="3" applyBorder="1" applyAlignment="1">
      <alignment horizontal="center" vertical="center"/>
    </xf>
    <xf numFmtId="0" fontId="16" fillId="0" borderId="19" xfId="3" applyFont="1"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16" fillId="0" borderId="9" xfId="3" applyFont="1" applyBorder="1" applyAlignment="1">
      <alignment horizontal="center" vertical="center" wrapText="1"/>
    </xf>
    <xf numFmtId="0" fontId="0" fillId="0" borderId="9" xfId="0" applyBorder="1" applyAlignment="1">
      <alignment horizontal="center" vertical="center" wrapText="1"/>
    </xf>
    <xf numFmtId="0" fontId="16" fillId="0" borderId="4" xfId="3" applyFont="1" applyBorder="1" applyAlignment="1">
      <alignment horizontal="right" vertical="center" wrapText="1"/>
    </xf>
    <xf numFmtId="0" fontId="16" fillId="0" borderId="9" xfId="3" applyFont="1" applyBorder="1" applyAlignment="1">
      <alignment horizontal="right" vertical="center" wrapText="1"/>
    </xf>
    <xf numFmtId="0" fontId="0" fillId="0" borderId="9" xfId="0" applyBorder="1" applyAlignment="1">
      <alignment horizontal="right" vertical="center" wrapText="1"/>
    </xf>
    <xf numFmtId="0" fontId="0" fillId="0" borderId="5" xfId="0" applyBorder="1" applyAlignment="1">
      <alignment horizontal="right" vertical="center" wrapText="1"/>
    </xf>
  </cellXfs>
  <cellStyles count="7">
    <cellStyle name="桁区切り 2" xfId="4"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 name="標準 6"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13</xdr:col>
      <xdr:colOff>28575</xdr:colOff>
      <xdr:row>3</xdr:row>
      <xdr:rowOff>9525</xdr:rowOff>
    </xdr:from>
    <xdr:to>
      <xdr:col>21</xdr:col>
      <xdr:colOff>266700</xdr:colOff>
      <xdr:row>3</xdr:row>
      <xdr:rowOff>19051</xdr:rowOff>
    </xdr:to>
    <xdr:cxnSp macro="">
      <xdr:nvCxnSpPr>
        <xdr:cNvPr id="3" name="直線矢印コネクタ 2">
          <a:extLst>
            <a:ext uri="{FF2B5EF4-FFF2-40B4-BE49-F238E27FC236}">
              <a16:creationId xmlns:a16="http://schemas.microsoft.com/office/drawing/2014/main" id="{00000000-0008-0000-0C00-000003000000}"/>
            </a:ext>
          </a:extLst>
        </xdr:cNvPr>
        <xdr:cNvCxnSpPr/>
      </xdr:nvCxnSpPr>
      <xdr:spPr>
        <a:xfrm>
          <a:off x="3895725" y="352425"/>
          <a:ext cx="2447925" cy="9526"/>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9526</xdr:colOff>
      <xdr:row>3</xdr:row>
      <xdr:rowOff>9526</xdr:rowOff>
    </xdr:from>
    <xdr:to>
      <xdr:col>9</xdr:col>
      <xdr:colOff>257175</xdr:colOff>
      <xdr:row>3</xdr:row>
      <xdr:rowOff>19050</xdr:rowOff>
    </xdr:to>
    <xdr:cxnSp macro="">
      <xdr:nvCxnSpPr>
        <xdr:cNvPr id="5" name="直線矢印コネクタ 4">
          <a:extLst>
            <a:ext uri="{FF2B5EF4-FFF2-40B4-BE49-F238E27FC236}">
              <a16:creationId xmlns:a16="http://schemas.microsoft.com/office/drawing/2014/main" id="{00000000-0008-0000-0C00-000005000000}"/>
            </a:ext>
          </a:extLst>
        </xdr:cNvPr>
        <xdr:cNvCxnSpPr/>
      </xdr:nvCxnSpPr>
      <xdr:spPr>
        <a:xfrm flipH="1" flipV="1">
          <a:off x="561976" y="352426"/>
          <a:ext cx="2457449" cy="952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xdr:row>
      <xdr:rowOff>152402</xdr:rowOff>
    </xdr:from>
    <xdr:to>
      <xdr:col>23</xdr:col>
      <xdr:colOff>9525</xdr:colOff>
      <xdr:row>11</xdr:row>
      <xdr:rowOff>171450</xdr:rowOff>
    </xdr:to>
    <xdr:cxnSp macro="">
      <xdr:nvCxnSpPr>
        <xdr:cNvPr id="10" name="直線矢印コネクタ 9">
          <a:extLst>
            <a:ext uri="{FF2B5EF4-FFF2-40B4-BE49-F238E27FC236}">
              <a16:creationId xmlns:a16="http://schemas.microsoft.com/office/drawing/2014/main" id="{00000000-0008-0000-0C00-00000A000000}"/>
            </a:ext>
          </a:extLst>
        </xdr:cNvPr>
        <xdr:cNvCxnSpPr/>
      </xdr:nvCxnSpPr>
      <xdr:spPr>
        <a:xfrm flipV="1">
          <a:off x="6629400" y="495302"/>
          <a:ext cx="9525" cy="142874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15</xdr:row>
      <xdr:rowOff>19050</xdr:rowOff>
    </xdr:from>
    <xdr:to>
      <xdr:col>23</xdr:col>
      <xdr:colOff>9525</xdr:colOff>
      <xdr:row>23</xdr:row>
      <xdr:rowOff>171450</xdr:rowOff>
    </xdr:to>
    <xdr:cxnSp macro="">
      <xdr:nvCxnSpPr>
        <xdr:cNvPr id="14" name="直線矢印コネクタ 13">
          <a:extLst>
            <a:ext uri="{FF2B5EF4-FFF2-40B4-BE49-F238E27FC236}">
              <a16:creationId xmlns:a16="http://schemas.microsoft.com/office/drawing/2014/main" id="{00000000-0008-0000-0C00-00000E000000}"/>
            </a:ext>
          </a:extLst>
        </xdr:cNvPr>
        <xdr:cNvCxnSpPr/>
      </xdr:nvCxnSpPr>
      <xdr:spPr>
        <a:xfrm>
          <a:off x="6629400" y="2476500"/>
          <a:ext cx="9525" cy="13811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40"/>
  <sheetViews>
    <sheetView tabSelected="1" workbookViewId="0">
      <selection activeCell="C2" sqref="C2"/>
    </sheetView>
  </sheetViews>
  <sheetFormatPr defaultRowHeight="13"/>
  <cols>
    <col min="1" max="1" width="4.90625" customWidth="1"/>
    <col min="2" max="2" width="3.90625" customWidth="1"/>
    <col min="3" max="3" width="114.08984375" customWidth="1"/>
  </cols>
  <sheetData>
    <row r="2" spans="2:3" ht="16.5">
      <c r="C2" s="165" t="s">
        <v>192</v>
      </c>
    </row>
    <row r="4" spans="2:3">
      <c r="B4" t="s">
        <v>193</v>
      </c>
    </row>
    <row r="5" spans="2:3">
      <c r="C5" s="164" t="s">
        <v>384</v>
      </c>
    </row>
    <row r="6" spans="2:3">
      <c r="C6" s="164" t="s">
        <v>195</v>
      </c>
    </row>
    <row r="7" spans="2:3" ht="26">
      <c r="C7" s="164" t="s">
        <v>199</v>
      </c>
    </row>
    <row r="9" spans="2:3">
      <c r="B9" t="s">
        <v>194</v>
      </c>
    </row>
    <row r="10" spans="2:3">
      <c r="C10" s="164" t="s">
        <v>197</v>
      </c>
    </row>
    <row r="11" spans="2:3">
      <c r="C11" s="164" t="s">
        <v>263</v>
      </c>
    </row>
    <row r="12" spans="2:3" ht="26">
      <c r="C12" s="164" t="s">
        <v>196</v>
      </c>
    </row>
    <row r="13" spans="2:3" ht="26">
      <c r="C13" s="164" t="s">
        <v>264</v>
      </c>
    </row>
    <row r="14" spans="2:3">
      <c r="C14" s="164" t="s">
        <v>265</v>
      </c>
    </row>
    <row r="15" spans="2:3">
      <c r="C15" s="164" t="s">
        <v>266</v>
      </c>
    </row>
    <row r="16" spans="2:3">
      <c r="C16" s="164"/>
    </row>
    <row r="17" spans="3:3">
      <c r="C17" t="s">
        <v>385</v>
      </c>
    </row>
    <row r="18" spans="3:3">
      <c r="C18" s="163" t="s">
        <v>445</v>
      </c>
    </row>
    <row r="19" spans="3:3">
      <c r="C19" t="s">
        <v>198</v>
      </c>
    </row>
    <row r="20" spans="3:3">
      <c r="C20" t="s">
        <v>200</v>
      </c>
    </row>
    <row r="22" spans="3:3">
      <c r="C22" t="s">
        <v>446</v>
      </c>
    </row>
    <row r="23" spans="3:3">
      <c r="C23" s="164" t="s">
        <v>267</v>
      </c>
    </row>
    <row r="24" spans="3:3" ht="26">
      <c r="C24" s="164" t="s">
        <v>268</v>
      </c>
    </row>
    <row r="25" spans="3:3" ht="26">
      <c r="C25" s="164" t="s">
        <v>269</v>
      </c>
    </row>
    <row r="26" spans="3:3">
      <c r="C26" s="164"/>
    </row>
    <row r="27" spans="3:3">
      <c r="C27" s="164" t="s">
        <v>447</v>
      </c>
    </row>
    <row r="28" spans="3:3" ht="26">
      <c r="C28" s="164" t="s">
        <v>411</v>
      </c>
    </row>
    <row r="29" spans="3:3">
      <c r="C29" s="164" t="s">
        <v>413</v>
      </c>
    </row>
    <row r="30" spans="3:3">
      <c r="C30" s="164" t="s">
        <v>414</v>
      </c>
    </row>
    <row r="31" spans="3:3">
      <c r="C31" s="190" t="s">
        <v>419</v>
      </c>
    </row>
    <row r="32" spans="3:3" ht="26">
      <c r="C32" s="191" t="s">
        <v>420</v>
      </c>
    </row>
    <row r="34" spans="3:3">
      <c r="C34" t="s">
        <v>386</v>
      </c>
    </row>
    <row r="35" spans="3:3">
      <c r="C35" s="164" t="s">
        <v>415</v>
      </c>
    </row>
    <row r="36" spans="3:3" ht="26">
      <c r="C36" s="164" t="s">
        <v>418</v>
      </c>
    </row>
    <row r="37" spans="3:3">
      <c r="C37" s="164" t="s">
        <v>416</v>
      </c>
    </row>
    <row r="38" spans="3:3" ht="26">
      <c r="C38" s="190" t="s">
        <v>421</v>
      </c>
    </row>
    <row r="39" spans="3:3" ht="39">
      <c r="C39" s="212" t="s">
        <v>448</v>
      </c>
    </row>
    <row r="40" spans="3:3" ht="26">
      <c r="C40" s="164" t="s">
        <v>417</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34"/>
  <sheetViews>
    <sheetView view="pageBreakPreview" zoomScale="85" zoomScaleNormal="85" zoomScaleSheetLayoutView="85" workbookViewId="0">
      <selection activeCell="A2" sqref="A2"/>
    </sheetView>
  </sheetViews>
  <sheetFormatPr defaultColWidth="9" defaultRowHeight="13"/>
  <cols>
    <col min="1" max="1" width="24.6328125" style="71" customWidth="1"/>
    <col min="2" max="2" width="8.26953125" style="71" customWidth="1"/>
    <col min="3" max="3" width="9" style="71"/>
    <col min="4" max="4" width="8.36328125" style="71" bestFit="1" customWidth="1"/>
    <col min="5" max="5" width="10.26953125" style="71" customWidth="1"/>
    <col min="6" max="6" width="9" style="71"/>
    <col min="7" max="7" width="10.6328125" style="71" customWidth="1"/>
    <col min="8" max="8" width="10.26953125" style="71" customWidth="1"/>
    <col min="9" max="10" width="9" style="71"/>
    <col min="11" max="11" width="10" style="71" customWidth="1"/>
    <col min="12" max="12" width="8" style="71" customWidth="1"/>
    <col min="13" max="13" width="9" style="71"/>
    <col min="14" max="14" width="8.6328125" style="71" customWidth="1"/>
    <col min="15" max="17" width="9" style="71"/>
    <col min="18" max="18" width="12.6328125" style="71" customWidth="1"/>
    <col min="19" max="16384" width="9" style="71"/>
  </cols>
  <sheetData>
    <row r="1" spans="1:18">
      <c r="N1" s="71" t="s">
        <v>133</v>
      </c>
    </row>
    <row r="2" spans="1:18">
      <c r="A2" s="71" t="s">
        <v>134</v>
      </c>
    </row>
    <row r="4" spans="1:18">
      <c r="A4" s="71" t="s">
        <v>135</v>
      </c>
    </row>
    <row r="5" spans="1:18">
      <c r="A5" s="328" t="s">
        <v>136</v>
      </c>
      <c r="B5" s="328"/>
      <c r="C5" s="325" t="s">
        <v>137</v>
      </c>
      <c r="D5" s="331"/>
      <c r="E5" s="331"/>
      <c r="F5" s="331"/>
      <c r="G5" s="325" t="s">
        <v>138</v>
      </c>
      <c r="H5" s="331"/>
      <c r="I5" s="325" t="s">
        <v>139</v>
      </c>
      <c r="J5" s="331"/>
      <c r="K5" s="331"/>
      <c r="L5" s="331"/>
      <c r="M5" s="325" t="s">
        <v>140</v>
      </c>
      <c r="N5" s="331"/>
      <c r="O5" s="331"/>
      <c r="P5" s="331"/>
      <c r="Q5" s="331"/>
      <c r="R5" s="325" t="s">
        <v>141</v>
      </c>
    </row>
    <row r="6" spans="1:18" ht="13.5" customHeight="1">
      <c r="A6" s="328"/>
      <c r="B6" s="328"/>
      <c r="C6" s="328" t="s">
        <v>142</v>
      </c>
      <c r="D6" s="328" t="s">
        <v>143</v>
      </c>
      <c r="E6" s="328" t="s">
        <v>144</v>
      </c>
      <c r="F6" s="328" t="s">
        <v>145</v>
      </c>
      <c r="G6" s="328" t="s">
        <v>146</v>
      </c>
      <c r="H6" s="328" t="s">
        <v>147</v>
      </c>
      <c r="I6" s="325" t="s">
        <v>148</v>
      </c>
      <c r="J6" s="325"/>
      <c r="K6" s="325"/>
      <c r="L6" s="328" t="s">
        <v>149</v>
      </c>
      <c r="M6" s="328" t="s">
        <v>150</v>
      </c>
      <c r="N6" s="328" t="s">
        <v>151</v>
      </c>
      <c r="O6" s="328" t="s">
        <v>140</v>
      </c>
      <c r="P6" s="328" t="s">
        <v>149</v>
      </c>
      <c r="Q6" s="328" t="s">
        <v>152</v>
      </c>
      <c r="R6" s="331"/>
    </row>
    <row r="7" spans="1:18" ht="28.5" customHeight="1">
      <c r="A7" s="328"/>
      <c r="B7" s="328"/>
      <c r="C7" s="328"/>
      <c r="D7" s="328"/>
      <c r="E7" s="328"/>
      <c r="F7" s="328"/>
      <c r="G7" s="328"/>
      <c r="H7" s="328"/>
      <c r="I7" s="72" t="s">
        <v>153</v>
      </c>
      <c r="J7" s="73" t="s">
        <v>154</v>
      </c>
      <c r="K7" s="74" t="s">
        <v>155</v>
      </c>
      <c r="L7" s="328"/>
      <c r="M7" s="328"/>
      <c r="N7" s="328"/>
      <c r="O7" s="328"/>
      <c r="P7" s="328"/>
      <c r="Q7" s="328"/>
      <c r="R7" s="331"/>
    </row>
    <row r="8" spans="1:18" ht="15" customHeight="1">
      <c r="A8" s="327"/>
      <c r="B8" s="331" t="s">
        <v>156</v>
      </c>
      <c r="C8" s="331"/>
      <c r="D8" s="331"/>
      <c r="E8" s="334"/>
      <c r="F8" s="334"/>
      <c r="G8" s="325" t="s">
        <v>157</v>
      </c>
      <c r="H8" s="325"/>
      <c r="I8" s="325"/>
      <c r="J8" s="325"/>
      <c r="K8" s="325">
        <f>I8*J8</f>
        <v>0</v>
      </c>
      <c r="L8" s="334"/>
      <c r="M8" s="335"/>
      <c r="N8" s="335"/>
      <c r="O8" s="335"/>
      <c r="P8" s="336"/>
      <c r="Q8" s="337"/>
      <c r="R8" s="332"/>
    </row>
    <row r="9" spans="1:18" ht="15" customHeight="1">
      <c r="A9" s="327"/>
      <c r="B9" s="331"/>
      <c r="C9" s="331"/>
      <c r="D9" s="331"/>
      <c r="E9" s="334"/>
      <c r="F9" s="334"/>
      <c r="G9" s="325"/>
      <c r="H9" s="325"/>
      <c r="I9" s="325"/>
      <c r="J9" s="325"/>
      <c r="K9" s="325"/>
      <c r="L9" s="334"/>
      <c r="M9" s="335"/>
      <c r="N9" s="335"/>
      <c r="O9" s="335"/>
      <c r="P9" s="336"/>
      <c r="Q9" s="338"/>
      <c r="R9" s="333"/>
    </row>
    <row r="10" spans="1:18" ht="15" customHeight="1">
      <c r="A10" s="327"/>
      <c r="B10" s="331"/>
      <c r="C10" s="331"/>
      <c r="D10" s="331"/>
      <c r="E10" s="334"/>
      <c r="F10" s="334"/>
      <c r="G10" s="325" t="s">
        <v>158</v>
      </c>
      <c r="H10" s="325"/>
      <c r="I10" s="325"/>
      <c r="J10" s="325"/>
      <c r="K10" s="325"/>
      <c r="L10" s="334"/>
      <c r="M10" s="335"/>
      <c r="N10" s="335"/>
      <c r="O10" s="335"/>
      <c r="P10" s="336"/>
      <c r="Q10" s="338"/>
      <c r="R10" s="333"/>
    </row>
    <row r="11" spans="1:18" ht="15" customHeight="1">
      <c r="A11" s="327"/>
      <c r="B11" s="331"/>
      <c r="C11" s="331"/>
      <c r="D11" s="331"/>
      <c r="E11" s="334"/>
      <c r="F11" s="334"/>
      <c r="G11" s="325"/>
      <c r="H11" s="325"/>
      <c r="I11" s="325"/>
      <c r="J11" s="325"/>
      <c r="K11" s="325"/>
      <c r="L11" s="334"/>
      <c r="M11" s="335"/>
      <c r="N11" s="335"/>
      <c r="O11" s="335"/>
      <c r="P11" s="336"/>
      <c r="Q11" s="338"/>
      <c r="R11" s="333"/>
    </row>
    <row r="12" spans="1:18">
      <c r="A12" s="75"/>
      <c r="B12" s="75"/>
      <c r="C12" s="76"/>
      <c r="D12" s="77"/>
      <c r="E12" s="78"/>
      <c r="F12" s="76"/>
      <c r="G12" s="79"/>
      <c r="H12" s="76"/>
      <c r="I12" s="76"/>
      <c r="J12" s="76"/>
      <c r="K12" s="77"/>
      <c r="L12" s="80"/>
      <c r="M12" s="80"/>
      <c r="N12" s="80"/>
      <c r="O12" s="80"/>
      <c r="P12" s="80"/>
      <c r="Q12" s="80"/>
      <c r="R12" s="81"/>
    </row>
    <row r="13" spans="1:18">
      <c r="A13" s="82"/>
      <c r="B13" s="82" t="s">
        <v>159</v>
      </c>
      <c r="C13" s="83" t="s">
        <v>160</v>
      </c>
      <c r="R13" s="84"/>
    </row>
    <row r="14" spans="1:18">
      <c r="A14" s="85"/>
      <c r="B14" s="85"/>
      <c r="C14" s="86" t="s">
        <v>161</v>
      </c>
      <c r="D14" s="86"/>
      <c r="E14" s="86"/>
      <c r="F14" s="86"/>
      <c r="G14" s="86"/>
      <c r="H14" s="86"/>
      <c r="I14" s="86"/>
      <c r="J14" s="86"/>
      <c r="K14" s="86"/>
      <c r="L14" s="86"/>
      <c r="M14" s="83"/>
      <c r="N14" s="83"/>
      <c r="O14" s="87"/>
      <c r="R14" s="84"/>
    </row>
    <row r="15" spans="1:18">
      <c r="A15" s="85"/>
      <c r="B15" s="85"/>
      <c r="C15" s="86" t="s">
        <v>178</v>
      </c>
      <c r="D15" s="83"/>
      <c r="E15" s="83"/>
      <c r="F15" s="83"/>
      <c r="G15" s="83"/>
      <c r="H15" s="83"/>
      <c r="I15" s="83"/>
      <c r="J15" s="83"/>
      <c r="K15" s="83"/>
      <c r="L15" s="83"/>
      <c r="M15" s="83"/>
      <c r="N15" s="83"/>
      <c r="O15" s="80"/>
      <c r="R15" s="84"/>
    </row>
    <row r="16" spans="1:18">
      <c r="C16" s="88"/>
      <c r="R16" s="84"/>
    </row>
    <row r="17" spans="1:18">
      <c r="I17" s="89"/>
      <c r="R17" s="84"/>
    </row>
    <row r="18" spans="1:18">
      <c r="A18" s="71" t="s">
        <v>162</v>
      </c>
      <c r="R18" s="84"/>
    </row>
    <row r="19" spans="1:18">
      <c r="A19" s="325" t="s">
        <v>163</v>
      </c>
      <c r="B19" s="325"/>
      <c r="C19" s="325" t="s">
        <v>164</v>
      </c>
      <c r="D19" s="73" t="s">
        <v>165</v>
      </c>
      <c r="E19" s="90" t="s">
        <v>166</v>
      </c>
      <c r="F19" s="325" t="s">
        <v>167</v>
      </c>
      <c r="G19" s="325"/>
      <c r="H19" s="325"/>
      <c r="I19" s="325"/>
      <c r="J19" s="325"/>
      <c r="K19" s="325"/>
      <c r="L19" s="325"/>
      <c r="M19" s="325"/>
      <c r="N19" s="325"/>
      <c r="O19" s="325"/>
      <c r="P19" s="325"/>
      <c r="Q19" s="325"/>
      <c r="R19" s="326" t="s">
        <v>168</v>
      </c>
    </row>
    <row r="20" spans="1:18">
      <c r="A20" s="325"/>
      <c r="B20" s="325"/>
      <c r="C20" s="325"/>
      <c r="D20" s="90" t="s">
        <v>169</v>
      </c>
      <c r="E20" s="90" t="s">
        <v>170</v>
      </c>
      <c r="F20" s="90" t="s">
        <v>104</v>
      </c>
      <c r="G20" s="90" t="s">
        <v>105</v>
      </c>
      <c r="H20" s="90" t="s">
        <v>106</v>
      </c>
      <c r="I20" s="90" t="s">
        <v>107</v>
      </c>
      <c r="J20" s="90" t="s">
        <v>117</v>
      </c>
      <c r="K20" s="90" t="s">
        <v>101</v>
      </c>
      <c r="L20" s="90" t="s">
        <v>116</v>
      </c>
      <c r="M20" s="90" t="s">
        <v>118</v>
      </c>
      <c r="N20" s="90" t="s">
        <v>119</v>
      </c>
      <c r="O20" s="90" t="s">
        <v>128</v>
      </c>
      <c r="P20" s="90" t="s">
        <v>102</v>
      </c>
      <c r="Q20" s="90" t="s">
        <v>103</v>
      </c>
      <c r="R20" s="326"/>
    </row>
    <row r="21" spans="1:18" ht="13.5" customHeight="1">
      <c r="A21" s="327"/>
      <c r="B21" s="328" t="s">
        <v>156</v>
      </c>
      <c r="C21" s="328" t="s">
        <v>171</v>
      </c>
      <c r="D21" s="329" t="s">
        <v>172</v>
      </c>
      <c r="E21" s="328">
        <v>30</v>
      </c>
      <c r="F21" s="325"/>
      <c r="G21" s="325"/>
      <c r="H21" s="325"/>
      <c r="I21" s="325"/>
      <c r="J21" s="325">
        <v>10</v>
      </c>
      <c r="K21" s="325">
        <v>20</v>
      </c>
      <c r="L21" s="325"/>
      <c r="M21" s="325"/>
      <c r="N21" s="325"/>
      <c r="O21" s="325"/>
      <c r="P21" s="325"/>
      <c r="Q21" s="325"/>
      <c r="R21" s="330">
        <v>60</v>
      </c>
    </row>
    <row r="22" spans="1:18" ht="13.5" customHeight="1">
      <c r="A22" s="327"/>
      <c r="B22" s="328"/>
      <c r="C22" s="328"/>
      <c r="D22" s="329"/>
      <c r="E22" s="328"/>
      <c r="F22" s="325"/>
      <c r="G22" s="325"/>
      <c r="H22" s="325"/>
      <c r="I22" s="325"/>
      <c r="J22" s="325"/>
      <c r="K22" s="325"/>
      <c r="L22" s="325"/>
      <c r="M22" s="325"/>
      <c r="N22" s="325"/>
      <c r="O22" s="325"/>
      <c r="P22" s="325"/>
      <c r="Q22" s="325"/>
      <c r="R22" s="330"/>
    </row>
    <row r="23" spans="1:18" ht="13.5" customHeight="1">
      <c r="A23" s="327"/>
      <c r="B23" s="328"/>
      <c r="C23" s="328"/>
      <c r="D23" s="329"/>
      <c r="E23" s="328"/>
      <c r="F23" s="325"/>
      <c r="G23" s="325"/>
      <c r="H23" s="325"/>
      <c r="I23" s="325"/>
      <c r="J23" s="325"/>
      <c r="K23" s="325"/>
      <c r="L23" s="325"/>
      <c r="M23" s="325"/>
      <c r="N23" s="325"/>
      <c r="O23" s="325"/>
      <c r="P23" s="325"/>
      <c r="Q23" s="325"/>
      <c r="R23" s="330"/>
    </row>
    <row r="24" spans="1:18">
      <c r="A24" s="327"/>
      <c r="B24" s="328"/>
      <c r="C24" s="328" t="s">
        <v>173</v>
      </c>
      <c r="D24" s="329" t="s">
        <v>174</v>
      </c>
      <c r="E24" s="328">
        <v>30</v>
      </c>
      <c r="F24" s="325"/>
      <c r="G24" s="325"/>
      <c r="H24" s="325"/>
      <c r="I24" s="325"/>
      <c r="J24" s="325"/>
      <c r="K24" s="325">
        <v>10</v>
      </c>
      <c r="L24" s="325">
        <v>20</v>
      </c>
      <c r="M24" s="325"/>
      <c r="N24" s="325"/>
      <c r="O24" s="325"/>
      <c r="P24" s="325"/>
      <c r="Q24" s="325"/>
      <c r="R24" s="330"/>
    </row>
    <row r="25" spans="1:18">
      <c r="A25" s="327"/>
      <c r="B25" s="328"/>
      <c r="C25" s="328"/>
      <c r="D25" s="329"/>
      <c r="E25" s="328"/>
      <c r="F25" s="325"/>
      <c r="G25" s="325"/>
      <c r="H25" s="325"/>
      <c r="I25" s="325"/>
      <c r="J25" s="325"/>
      <c r="K25" s="325"/>
      <c r="L25" s="325"/>
      <c r="M25" s="325"/>
      <c r="N25" s="325"/>
      <c r="O25" s="325"/>
      <c r="P25" s="325"/>
      <c r="Q25" s="325"/>
      <c r="R25" s="330"/>
    </row>
    <row r="26" spans="1:18" ht="18.75" customHeight="1">
      <c r="A26" s="327"/>
      <c r="B26" s="328"/>
      <c r="C26" s="328"/>
      <c r="D26" s="329"/>
      <c r="E26" s="328"/>
      <c r="F26" s="325"/>
      <c r="G26" s="325"/>
      <c r="H26" s="325"/>
      <c r="I26" s="325"/>
      <c r="J26" s="325"/>
      <c r="K26" s="325"/>
      <c r="L26" s="325"/>
      <c r="M26" s="325"/>
      <c r="N26" s="325"/>
      <c r="O26" s="325"/>
      <c r="P26" s="325"/>
      <c r="Q26" s="325"/>
      <c r="R26" s="330"/>
    </row>
    <row r="27" spans="1:18" ht="13.5" hidden="1" customHeight="1">
      <c r="A27" s="304"/>
      <c r="B27" s="91"/>
      <c r="C27" s="307" t="s">
        <v>175</v>
      </c>
      <c r="D27" s="310"/>
      <c r="E27" s="313"/>
      <c r="F27" s="316"/>
      <c r="G27" s="319"/>
      <c r="H27" s="319"/>
      <c r="I27" s="319"/>
      <c r="J27" s="319"/>
      <c r="K27" s="319"/>
      <c r="L27" s="319"/>
      <c r="M27" s="319"/>
      <c r="N27" s="319"/>
      <c r="O27" s="319"/>
      <c r="P27" s="319"/>
      <c r="Q27" s="322"/>
      <c r="R27" s="301" t="s">
        <v>176</v>
      </c>
    </row>
    <row r="28" spans="1:18" ht="13.5" hidden="1" customHeight="1">
      <c r="A28" s="304"/>
      <c r="B28" s="92"/>
      <c r="C28" s="307"/>
      <c r="D28" s="310"/>
      <c r="E28" s="313"/>
      <c r="F28" s="316"/>
      <c r="G28" s="319"/>
      <c r="H28" s="319"/>
      <c r="I28" s="319"/>
      <c r="J28" s="319"/>
      <c r="K28" s="319"/>
      <c r="L28" s="319"/>
      <c r="M28" s="319"/>
      <c r="N28" s="319"/>
      <c r="O28" s="319"/>
      <c r="P28" s="319"/>
      <c r="Q28" s="322"/>
      <c r="R28" s="301"/>
    </row>
    <row r="29" spans="1:18" ht="13.5" hidden="1" customHeight="1" thickBot="1">
      <c r="A29" s="305"/>
      <c r="B29" s="93"/>
      <c r="C29" s="308"/>
      <c r="D29" s="311"/>
      <c r="E29" s="314"/>
      <c r="F29" s="317"/>
      <c r="G29" s="320"/>
      <c r="H29" s="320"/>
      <c r="I29" s="320"/>
      <c r="J29" s="320"/>
      <c r="K29" s="320"/>
      <c r="L29" s="320"/>
      <c r="M29" s="320"/>
      <c r="N29" s="320"/>
      <c r="O29" s="320"/>
      <c r="P29" s="320"/>
      <c r="Q29" s="323"/>
      <c r="R29" s="302"/>
    </row>
    <row r="30" spans="1:18" ht="13.5" hidden="1" customHeight="1">
      <c r="A30" s="303"/>
      <c r="B30" s="94"/>
      <c r="C30" s="306" t="s">
        <v>177</v>
      </c>
      <c r="D30" s="309"/>
      <c r="E30" s="312"/>
      <c r="F30" s="315"/>
      <c r="G30" s="318"/>
      <c r="H30" s="318"/>
      <c r="I30" s="318"/>
      <c r="J30" s="318"/>
      <c r="K30" s="318"/>
      <c r="L30" s="318"/>
      <c r="M30" s="318"/>
      <c r="N30" s="318"/>
      <c r="O30" s="318"/>
      <c r="P30" s="318"/>
      <c r="Q30" s="321"/>
      <c r="R30" s="324"/>
    </row>
    <row r="31" spans="1:18" ht="13.5" hidden="1" customHeight="1">
      <c r="A31" s="304"/>
      <c r="B31" s="92"/>
      <c r="C31" s="307"/>
      <c r="D31" s="310"/>
      <c r="E31" s="313"/>
      <c r="F31" s="316"/>
      <c r="G31" s="319"/>
      <c r="H31" s="319"/>
      <c r="I31" s="319"/>
      <c r="J31" s="319"/>
      <c r="K31" s="319"/>
      <c r="L31" s="319"/>
      <c r="M31" s="319"/>
      <c r="N31" s="319"/>
      <c r="O31" s="319"/>
      <c r="P31" s="319"/>
      <c r="Q31" s="322"/>
      <c r="R31" s="301"/>
    </row>
    <row r="32" spans="1:18" ht="13.5" hidden="1" customHeight="1" thickBot="1">
      <c r="A32" s="305"/>
      <c r="B32" s="93"/>
      <c r="C32" s="308"/>
      <c r="D32" s="311"/>
      <c r="E32" s="314"/>
      <c r="F32" s="317"/>
      <c r="G32" s="320"/>
      <c r="H32" s="320"/>
      <c r="I32" s="320"/>
      <c r="J32" s="320"/>
      <c r="K32" s="320"/>
      <c r="L32" s="320"/>
      <c r="M32" s="320"/>
      <c r="N32" s="320"/>
      <c r="O32" s="320"/>
      <c r="P32" s="320"/>
      <c r="Q32" s="323"/>
      <c r="R32" s="302"/>
    </row>
    <row r="34" spans="1:1">
      <c r="A34" s="71" t="s">
        <v>190</v>
      </c>
    </row>
  </sheetData>
  <mergeCells count="116">
    <mergeCell ref="C6:C7"/>
    <mergeCell ref="D6:D7"/>
    <mergeCell ref="E6:E7"/>
    <mergeCell ref="F6:F7"/>
    <mergeCell ref="O6:O7"/>
    <mergeCell ref="P6:P7"/>
    <mergeCell ref="Q6:Q7"/>
    <mergeCell ref="A8:A11"/>
    <mergeCell ref="B8:B11"/>
    <mergeCell ref="C8:C11"/>
    <mergeCell ref="D8:D11"/>
    <mergeCell ref="E8:E11"/>
    <mergeCell ref="F8:F9"/>
    <mergeCell ref="G8:G9"/>
    <mergeCell ref="G6:G7"/>
    <mergeCell ref="H6:H7"/>
    <mergeCell ref="I6:K6"/>
    <mergeCell ref="L6:L7"/>
    <mergeCell ref="M6:M7"/>
    <mergeCell ref="N6:N7"/>
    <mergeCell ref="A5:B7"/>
    <mergeCell ref="C5:F5"/>
    <mergeCell ref="G5:H5"/>
    <mergeCell ref="I5:L5"/>
    <mergeCell ref="M5:Q5"/>
    <mergeCell ref="R8:R11"/>
    <mergeCell ref="F10:F11"/>
    <mergeCell ref="G10:G11"/>
    <mergeCell ref="H10:H11"/>
    <mergeCell ref="L10:L11"/>
    <mergeCell ref="M10:M11"/>
    <mergeCell ref="H8:H9"/>
    <mergeCell ref="I8:I11"/>
    <mergeCell ref="J8:J11"/>
    <mergeCell ref="K8:K11"/>
    <mergeCell ref="L8:L9"/>
    <mergeCell ref="M8:M9"/>
    <mergeCell ref="N10:N11"/>
    <mergeCell ref="O10:O11"/>
    <mergeCell ref="P10:P11"/>
    <mergeCell ref="R5:R7"/>
    <mergeCell ref="N8:N9"/>
    <mergeCell ref="O8:O9"/>
    <mergeCell ref="P8:P9"/>
    <mergeCell ref="Q8:Q11"/>
    <mergeCell ref="R19:R20"/>
    <mergeCell ref="A21:A26"/>
    <mergeCell ref="B21:B26"/>
    <mergeCell ref="C21:C23"/>
    <mergeCell ref="D21:D23"/>
    <mergeCell ref="E21:E23"/>
    <mergeCell ref="F21:F23"/>
    <mergeCell ref="G21:G23"/>
    <mergeCell ref="H21:H23"/>
    <mergeCell ref="I21:I23"/>
    <mergeCell ref="P21:P23"/>
    <mergeCell ref="Q21:Q23"/>
    <mergeCell ref="R21:R26"/>
    <mergeCell ref="C24:C26"/>
    <mergeCell ref="D24:D26"/>
    <mergeCell ref="E24:E26"/>
    <mergeCell ref="F24:F26"/>
    <mergeCell ref="J21:J23"/>
    <mergeCell ref="K21:K23"/>
    <mergeCell ref="L21:L23"/>
    <mergeCell ref="M21:M23"/>
    <mergeCell ref="N21:N23"/>
    <mergeCell ref="O21:O23"/>
    <mergeCell ref="A19:B20"/>
    <mergeCell ref="C19:C20"/>
    <mergeCell ref="F19:Q19"/>
    <mergeCell ref="P24:P26"/>
    <mergeCell ref="Q24:Q26"/>
    <mergeCell ref="A27:A29"/>
    <mergeCell ref="C27:C29"/>
    <mergeCell ref="D27:D29"/>
    <mergeCell ref="E27:E29"/>
    <mergeCell ref="F27:F29"/>
    <mergeCell ref="G27:G29"/>
    <mergeCell ref="H27:H29"/>
    <mergeCell ref="I27:I29"/>
    <mergeCell ref="J24:J26"/>
    <mergeCell ref="K24:K26"/>
    <mergeCell ref="L24:L26"/>
    <mergeCell ref="M24:M26"/>
    <mergeCell ref="N24:N26"/>
    <mergeCell ref="O24:O26"/>
    <mergeCell ref="P27:P29"/>
    <mergeCell ref="Q27:Q29"/>
    <mergeCell ref="G24:G26"/>
    <mergeCell ref="H24:H26"/>
    <mergeCell ref="I24:I26"/>
    <mergeCell ref="R27:R29"/>
    <mergeCell ref="A30:A32"/>
    <mergeCell ref="C30:C32"/>
    <mergeCell ref="D30:D32"/>
    <mergeCell ref="E30:E32"/>
    <mergeCell ref="F30:F32"/>
    <mergeCell ref="G30:G32"/>
    <mergeCell ref="H30:H32"/>
    <mergeCell ref="J27:J29"/>
    <mergeCell ref="K27:K29"/>
    <mergeCell ref="L27:L29"/>
    <mergeCell ref="M27:M29"/>
    <mergeCell ref="N27:N29"/>
    <mergeCell ref="O27:O29"/>
    <mergeCell ref="O30:O32"/>
    <mergeCell ref="P30:P32"/>
    <mergeCell ref="Q30:Q32"/>
    <mergeCell ref="R30:R32"/>
    <mergeCell ref="I30:I32"/>
    <mergeCell ref="J30:J32"/>
    <mergeCell ref="K30:K32"/>
    <mergeCell ref="L30:L32"/>
    <mergeCell ref="M30:M32"/>
    <mergeCell ref="N30:N32"/>
  </mergeCells>
  <phoneticPr fontId="1"/>
  <pageMargins left="0.52" right="0.4"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45"/>
  <sheetViews>
    <sheetView view="pageBreakPreview" zoomScaleNormal="100" zoomScaleSheetLayoutView="100" workbookViewId="0">
      <selection activeCell="A2" sqref="A2"/>
    </sheetView>
  </sheetViews>
  <sheetFormatPr defaultColWidth="9" defaultRowHeight="13"/>
  <cols>
    <col min="1" max="1" width="12.08984375" style="8" customWidth="1"/>
    <col min="2" max="3" width="9" style="8"/>
    <col min="4" max="4" width="17" style="8" customWidth="1"/>
    <col min="5" max="5" width="10.08984375" style="8" customWidth="1"/>
    <col min="6" max="7" width="9" style="8" customWidth="1"/>
    <col min="8" max="11" width="9" style="8"/>
    <col min="12" max="12" width="9.453125" style="8" bestFit="1" customWidth="1"/>
    <col min="13" max="13" width="15" style="8" customWidth="1"/>
    <col min="14" max="16384" width="9" style="8"/>
  </cols>
  <sheetData>
    <row r="2" spans="1:8">
      <c r="A2" s="8" t="s">
        <v>40</v>
      </c>
    </row>
    <row r="4" spans="1:8">
      <c r="A4" s="8" t="s">
        <v>92</v>
      </c>
    </row>
    <row r="5" spans="1:8">
      <c r="A5" s="13" t="s">
        <v>30</v>
      </c>
      <c r="B5" s="298" t="s">
        <v>187</v>
      </c>
      <c r="C5" s="298"/>
      <c r="D5" s="298"/>
      <c r="E5" s="298"/>
      <c r="F5" s="298"/>
      <c r="G5" s="298"/>
      <c r="H5" s="43" t="s">
        <v>31</v>
      </c>
    </row>
    <row r="6" spans="1:8">
      <c r="A6" s="15" t="s">
        <v>33</v>
      </c>
      <c r="B6" s="16" t="s">
        <v>44</v>
      </c>
      <c r="C6" s="17"/>
      <c r="D6" s="18"/>
      <c r="E6" s="18"/>
      <c r="F6" s="18"/>
      <c r="G6" s="18"/>
      <c r="H6" s="39">
        <v>60</v>
      </c>
    </row>
    <row r="7" spans="1:8">
      <c r="A7" s="19" t="s">
        <v>41</v>
      </c>
      <c r="B7" s="20" t="s">
        <v>36</v>
      </c>
      <c r="C7" s="21"/>
      <c r="D7" s="22"/>
      <c r="E7" s="22"/>
      <c r="F7" s="22"/>
      <c r="G7" s="22"/>
      <c r="H7" s="7"/>
    </row>
    <row r="8" spans="1:8">
      <c r="A8" s="19"/>
      <c r="B8" s="20" t="s">
        <v>181</v>
      </c>
      <c r="C8" s="21"/>
      <c r="D8" s="22"/>
      <c r="E8" s="22"/>
      <c r="F8" s="22"/>
      <c r="G8" s="22"/>
      <c r="H8" s="7"/>
    </row>
    <row r="9" spans="1:8">
      <c r="A9" s="19"/>
      <c r="B9" s="20" t="s">
        <v>182</v>
      </c>
      <c r="C9" s="21"/>
      <c r="D9" s="22"/>
      <c r="E9" s="22"/>
      <c r="F9" s="22"/>
      <c r="G9" s="22"/>
      <c r="H9" s="7"/>
    </row>
    <row r="10" spans="1:8">
      <c r="A10" s="23" t="s">
        <v>37</v>
      </c>
      <c r="B10" s="20" t="s">
        <v>38</v>
      </c>
      <c r="C10" s="21" t="s">
        <v>50</v>
      </c>
      <c r="D10" s="22"/>
      <c r="E10" s="22"/>
      <c r="F10" s="22"/>
      <c r="G10" s="22"/>
      <c r="H10" s="7"/>
    </row>
    <row r="11" spans="1:8">
      <c r="A11" s="24" t="s">
        <v>39</v>
      </c>
      <c r="B11" s="20" t="s">
        <v>36</v>
      </c>
      <c r="C11" s="21"/>
      <c r="D11" s="22"/>
      <c r="E11" s="22"/>
      <c r="F11" s="22"/>
      <c r="G11" s="22"/>
      <c r="H11" s="25"/>
    </row>
    <row r="12" spans="1:8">
      <c r="A12" s="26"/>
      <c r="B12" s="27" t="s">
        <v>179</v>
      </c>
      <c r="C12" s="35"/>
      <c r="D12" s="28"/>
      <c r="E12" s="28"/>
      <c r="F12" s="28"/>
      <c r="G12" s="28"/>
      <c r="H12" s="29"/>
    </row>
    <row r="13" spans="1:8">
      <c r="A13" s="26"/>
      <c r="B13" s="27" t="s">
        <v>183</v>
      </c>
      <c r="C13" s="35"/>
      <c r="D13" s="28"/>
      <c r="E13" s="28"/>
      <c r="F13" s="28"/>
      <c r="G13" s="28"/>
      <c r="H13" s="29"/>
    </row>
    <row r="14" spans="1:8">
      <c r="A14" s="26" t="s">
        <v>43</v>
      </c>
      <c r="B14" s="27" t="s">
        <v>49</v>
      </c>
      <c r="D14" s="28"/>
      <c r="E14" s="28"/>
      <c r="F14" s="28"/>
      <c r="G14" s="28"/>
      <c r="H14" s="29">
        <v>30</v>
      </c>
    </row>
    <row r="15" spans="1:8">
      <c r="A15" s="95"/>
      <c r="B15" s="96" t="s">
        <v>180</v>
      </c>
      <c r="D15" s="36"/>
      <c r="E15" s="36"/>
      <c r="F15" s="36"/>
      <c r="G15" s="36"/>
      <c r="H15" s="97"/>
    </row>
    <row r="16" spans="1:8">
      <c r="A16" s="43" t="s">
        <v>186</v>
      </c>
      <c r="B16" s="30" t="s">
        <v>47</v>
      </c>
      <c r="C16" s="31">
        <v>15</v>
      </c>
      <c r="D16" s="32" t="s">
        <v>189</v>
      </c>
      <c r="E16" s="33">
        <v>15</v>
      </c>
      <c r="F16" s="32" t="s">
        <v>48</v>
      </c>
      <c r="G16" s="33">
        <v>4</v>
      </c>
      <c r="H16" s="3">
        <f>E16*G16</f>
        <v>60</v>
      </c>
    </row>
    <row r="17" spans="1:14">
      <c r="A17" s="34"/>
      <c r="B17" s="35"/>
      <c r="C17" s="35"/>
      <c r="D17" s="36"/>
      <c r="E17" s="36"/>
      <c r="F17" s="36"/>
    </row>
    <row r="18" spans="1:14">
      <c r="A18" s="296" t="s">
        <v>184</v>
      </c>
      <c r="B18" s="297"/>
      <c r="C18" s="6">
        <v>8</v>
      </c>
      <c r="D18" s="44" t="s">
        <v>13</v>
      </c>
    </row>
    <row r="19" spans="1:14">
      <c r="A19" s="296" t="s">
        <v>185</v>
      </c>
      <c r="B19" s="297"/>
      <c r="C19" s="6">
        <f>((C18*60)-(SUM(H6:H14,H16)))/60</f>
        <v>5.5</v>
      </c>
      <c r="D19" s="44" t="s">
        <v>13</v>
      </c>
    </row>
    <row r="20" spans="1:14">
      <c r="A20" s="296" t="s">
        <v>35</v>
      </c>
      <c r="B20" s="297"/>
      <c r="C20" s="38">
        <f>C19*100/C18</f>
        <v>68.75</v>
      </c>
      <c r="D20" s="44" t="s">
        <v>12</v>
      </c>
    </row>
    <row r="22" spans="1:14" ht="13.5" customHeight="1">
      <c r="A22" s="8" t="s">
        <v>188</v>
      </c>
      <c r="I22" s="12"/>
      <c r="J22" s="12"/>
      <c r="K22" s="12"/>
      <c r="L22" s="12"/>
      <c r="M22" s="12"/>
      <c r="N22" s="12"/>
    </row>
    <row r="23" spans="1:14">
      <c r="L23" s="40"/>
    </row>
    <row r="24" spans="1:14">
      <c r="L24" s="40"/>
    </row>
    <row r="25" spans="1:14">
      <c r="L25" s="40"/>
    </row>
    <row r="26" spans="1:14">
      <c r="L26" s="40"/>
    </row>
    <row r="27" spans="1:14">
      <c r="L27" s="40"/>
    </row>
    <row r="28" spans="1:14">
      <c r="L28" s="40"/>
    </row>
    <row r="29" spans="1:14">
      <c r="L29" s="40"/>
    </row>
    <row r="30" spans="1:14">
      <c r="L30" s="40"/>
    </row>
    <row r="31" spans="1:14">
      <c r="L31" s="40"/>
    </row>
    <row r="32" spans="1:14">
      <c r="L32" s="40"/>
    </row>
    <row r="33" spans="12:12">
      <c r="L33" s="40"/>
    </row>
    <row r="34" spans="12:12">
      <c r="L34" s="40"/>
    </row>
    <row r="35" spans="12:12">
      <c r="L35" s="40"/>
    </row>
    <row r="36" spans="12:12">
      <c r="L36" s="40"/>
    </row>
    <row r="37" spans="12:12">
      <c r="L37" s="40"/>
    </row>
    <row r="38" spans="12:12">
      <c r="L38" s="40"/>
    </row>
    <row r="39" spans="12:12">
      <c r="L39" s="40"/>
    </row>
    <row r="40" spans="12:12">
      <c r="L40" s="40"/>
    </row>
    <row r="41" spans="12:12">
      <c r="L41" s="40"/>
    </row>
    <row r="42" spans="12:12">
      <c r="L42" s="40"/>
    </row>
    <row r="43" spans="12:12">
      <c r="L43" s="40"/>
    </row>
    <row r="44" spans="12:12">
      <c r="L44" s="40"/>
    </row>
    <row r="45" spans="12:12">
      <c r="L45" s="40"/>
    </row>
  </sheetData>
  <mergeCells count="4">
    <mergeCell ref="B5:G5"/>
    <mergeCell ref="A18:B18"/>
    <mergeCell ref="A19:B19"/>
    <mergeCell ref="A20:B20"/>
  </mergeCells>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AN40"/>
  <sheetViews>
    <sheetView zoomScale="90" zoomScaleNormal="90" workbookViewId="0">
      <selection activeCell="A2" sqref="A2"/>
    </sheetView>
  </sheetViews>
  <sheetFormatPr defaultColWidth="9" defaultRowHeight="13"/>
  <cols>
    <col min="1" max="1" width="19.7265625" style="56" customWidth="1"/>
    <col min="2" max="2" width="16.08984375" style="56" customWidth="1"/>
    <col min="3" max="3" width="34.6328125" style="56" customWidth="1"/>
    <col min="4" max="39" width="9" style="57"/>
    <col min="40" max="44" width="9" style="56"/>
    <col min="45" max="45" width="12" style="56" customWidth="1"/>
    <col min="46" max="16384" width="9" style="56"/>
  </cols>
  <sheetData>
    <row r="2" spans="1:40" ht="16.5">
      <c r="A2" s="98" t="s">
        <v>110</v>
      </c>
    </row>
    <row r="4" spans="1:40">
      <c r="A4" s="56" t="s">
        <v>126</v>
      </c>
    </row>
    <row r="5" spans="1:40" ht="18.75" customHeight="1">
      <c r="A5" s="339"/>
      <c r="B5" s="340"/>
      <c r="C5" s="341"/>
      <c r="D5" s="365" t="s">
        <v>127</v>
      </c>
      <c r="E5" s="365"/>
      <c r="F5" s="365"/>
      <c r="G5" s="365"/>
      <c r="H5" s="365"/>
      <c r="I5" s="365"/>
      <c r="J5" s="365"/>
      <c r="K5" s="365"/>
      <c r="L5" s="365"/>
      <c r="M5" s="365"/>
      <c r="N5" s="365"/>
      <c r="O5" s="365"/>
      <c r="P5" s="365"/>
      <c r="Q5" s="365"/>
      <c r="R5" s="365"/>
      <c r="S5" s="365"/>
      <c r="T5" s="365"/>
      <c r="U5" s="365"/>
      <c r="V5" s="365"/>
      <c r="W5" s="365"/>
      <c r="X5" s="365"/>
      <c r="Y5" s="237"/>
      <c r="Z5" s="237"/>
      <c r="AA5" s="237"/>
      <c r="AB5" s="237"/>
      <c r="AC5" s="237"/>
      <c r="AD5" s="237"/>
      <c r="AE5" s="237"/>
      <c r="AF5" s="237"/>
      <c r="AG5" s="237"/>
      <c r="AH5" s="237"/>
      <c r="AI5" s="237"/>
      <c r="AJ5" s="237"/>
      <c r="AK5" s="237"/>
      <c r="AL5" s="237"/>
      <c r="AM5" s="237"/>
      <c r="AN5" s="364" t="s">
        <v>132</v>
      </c>
    </row>
    <row r="6" spans="1:40">
      <c r="A6" s="342"/>
      <c r="B6" s="343"/>
      <c r="C6" s="344"/>
      <c r="D6" s="348" t="s">
        <v>95</v>
      </c>
      <c r="E6" s="349"/>
      <c r="F6" s="236"/>
      <c r="G6" s="348" t="s">
        <v>105</v>
      </c>
      <c r="H6" s="349"/>
      <c r="I6" s="236"/>
      <c r="J6" s="348" t="s">
        <v>106</v>
      </c>
      <c r="K6" s="349"/>
      <c r="L6" s="236"/>
      <c r="M6" s="348" t="s">
        <v>107</v>
      </c>
      <c r="N6" s="349"/>
      <c r="O6" s="236"/>
      <c r="P6" s="348" t="s">
        <v>117</v>
      </c>
      <c r="Q6" s="349"/>
      <c r="R6" s="236"/>
      <c r="S6" s="348" t="s">
        <v>101</v>
      </c>
      <c r="T6" s="349"/>
      <c r="U6" s="236"/>
      <c r="V6" s="348" t="s">
        <v>116</v>
      </c>
      <c r="W6" s="349"/>
      <c r="X6" s="236"/>
      <c r="Y6" s="348" t="s">
        <v>118</v>
      </c>
      <c r="Z6" s="349"/>
      <c r="AA6" s="236"/>
      <c r="AB6" s="348" t="s">
        <v>119</v>
      </c>
      <c r="AC6" s="349"/>
      <c r="AD6" s="236"/>
      <c r="AE6" s="348" t="s">
        <v>128</v>
      </c>
      <c r="AF6" s="349"/>
      <c r="AG6" s="236"/>
      <c r="AH6" s="348" t="s">
        <v>102</v>
      </c>
      <c r="AI6" s="349"/>
      <c r="AJ6" s="236"/>
      <c r="AK6" s="348" t="s">
        <v>103</v>
      </c>
      <c r="AL6" s="349"/>
      <c r="AM6" s="236"/>
      <c r="AN6" s="237"/>
    </row>
    <row r="7" spans="1:40">
      <c r="A7" s="345"/>
      <c r="B7" s="346"/>
      <c r="C7" s="347"/>
      <c r="D7" s="70" t="s">
        <v>129</v>
      </c>
      <c r="E7" s="70" t="s">
        <v>130</v>
      </c>
      <c r="F7" s="70" t="s">
        <v>131</v>
      </c>
      <c r="G7" s="70" t="s">
        <v>129</v>
      </c>
      <c r="H7" s="70" t="s">
        <v>130</v>
      </c>
      <c r="I7" s="70" t="s">
        <v>131</v>
      </c>
      <c r="J7" s="70" t="s">
        <v>129</v>
      </c>
      <c r="K7" s="70" t="s">
        <v>130</v>
      </c>
      <c r="L7" s="70" t="s">
        <v>131</v>
      </c>
      <c r="M7" s="70" t="s">
        <v>129</v>
      </c>
      <c r="N7" s="70" t="s">
        <v>130</v>
      </c>
      <c r="O7" s="70" t="s">
        <v>131</v>
      </c>
      <c r="P7" s="70" t="s">
        <v>129</v>
      </c>
      <c r="Q7" s="70" t="s">
        <v>130</v>
      </c>
      <c r="R7" s="70" t="s">
        <v>131</v>
      </c>
      <c r="S7" s="70" t="s">
        <v>129</v>
      </c>
      <c r="T7" s="70" t="s">
        <v>130</v>
      </c>
      <c r="U7" s="70" t="s">
        <v>131</v>
      </c>
      <c r="V7" s="70" t="s">
        <v>129</v>
      </c>
      <c r="W7" s="70" t="s">
        <v>130</v>
      </c>
      <c r="X7" s="70" t="s">
        <v>131</v>
      </c>
      <c r="Y7" s="70" t="s">
        <v>129</v>
      </c>
      <c r="Z7" s="70" t="s">
        <v>130</v>
      </c>
      <c r="AA7" s="70" t="s">
        <v>131</v>
      </c>
      <c r="AB7" s="70" t="s">
        <v>129</v>
      </c>
      <c r="AC7" s="70" t="s">
        <v>130</v>
      </c>
      <c r="AD7" s="70" t="s">
        <v>131</v>
      </c>
      <c r="AE7" s="70" t="s">
        <v>129</v>
      </c>
      <c r="AF7" s="70" t="s">
        <v>130</v>
      </c>
      <c r="AG7" s="70" t="s">
        <v>131</v>
      </c>
      <c r="AH7" s="70" t="s">
        <v>129</v>
      </c>
      <c r="AI7" s="70" t="s">
        <v>130</v>
      </c>
      <c r="AJ7" s="70" t="s">
        <v>131</v>
      </c>
      <c r="AK7" s="70" t="s">
        <v>129</v>
      </c>
      <c r="AL7" s="70" t="s">
        <v>130</v>
      </c>
      <c r="AM7" s="70" t="s">
        <v>131</v>
      </c>
      <c r="AN7" s="237"/>
    </row>
    <row r="8" spans="1:40">
      <c r="A8" s="357" t="s">
        <v>96</v>
      </c>
      <c r="B8" s="363" t="s">
        <v>97</v>
      </c>
      <c r="C8" s="234"/>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row>
    <row r="9" spans="1:40">
      <c r="A9" s="358"/>
      <c r="B9" s="352" t="s">
        <v>201</v>
      </c>
      <c r="C9" s="6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row>
    <row r="10" spans="1:40">
      <c r="A10" s="358"/>
      <c r="B10" s="218"/>
      <c r="C10" s="6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row>
    <row r="11" spans="1:40">
      <c r="A11" s="358"/>
      <c r="B11" s="353" t="s">
        <v>204</v>
      </c>
      <c r="C11" s="354"/>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row>
    <row r="12" spans="1:40">
      <c r="A12" s="358"/>
      <c r="B12" s="353" t="s">
        <v>201</v>
      </c>
      <c r="C12" s="104"/>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row>
    <row r="13" spans="1:40">
      <c r="A13" s="358"/>
      <c r="B13" s="354"/>
      <c r="C13" s="104"/>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row>
    <row r="14" spans="1:40">
      <c r="A14" s="358"/>
      <c r="B14" s="355" t="s">
        <v>111</v>
      </c>
      <c r="C14" s="356"/>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row>
    <row r="15" spans="1:40">
      <c r="A15" s="370"/>
      <c r="B15" s="355" t="s">
        <v>201</v>
      </c>
      <c r="C15" s="105"/>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row>
    <row r="16" spans="1:40">
      <c r="A16" s="232"/>
      <c r="B16" s="356"/>
      <c r="C16" s="105"/>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row>
    <row r="17" spans="1:40">
      <c r="A17" s="357" t="s">
        <v>98</v>
      </c>
      <c r="B17" s="363" t="s">
        <v>202</v>
      </c>
      <c r="C17" s="234"/>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row>
    <row r="18" spans="1:40">
      <c r="A18" s="358"/>
      <c r="B18" s="352" t="s">
        <v>201</v>
      </c>
      <c r="C18" s="6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row>
    <row r="19" spans="1:40">
      <c r="A19" s="358"/>
      <c r="B19" s="218"/>
      <c r="C19" s="6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row>
    <row r="20" spans="1:40">
      <c r="A20" s="358"/>
      <c r="B20" s="353" t="s">
        <v>112</v>
      </c>
      <c r="C20" s="354"/>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row>
    <row r="21" spans="1:40">
      <c r="A21" s="358"/>
      <c r="B21" s="353" t="s">
        <v>201</v>
      </c>
      <c r="C21" s="104"/>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row>
    <row r="22" spans="1:40">
      <c r="A22" s="358"/>
      <c r="B22" s="354"/>
      <c r="C22" s="104"/>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row>
    <row r="23" spans="1:40">
      <c r="A23" s="358"/>
      <c r="B23" s="355" t="s">
        <v>203</v>
      </c>
      <c r="C23" s="356"/>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row>
    <row r="24" spans="1:40">
      <c r="A24" s="370"/>
      <c r="B24" s="355" t="s">
        <v>201</v>
      </c>
      <c r="C24" s="105"/>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row>
    <row r="25" spans="1:40">
      <c r="A25" s="232"/>
      <c r="B25" s="356"/>
      <c r="C25" s="105"/>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row>
    <row r="26" spans="1:40">
      <c r="A26" s="357" t="s">
        <v>99</v>
      </c>
      <c r="B26" s="63" t="s">
        <v>113</v>
      </c>
      <c r="C26" s="102"/>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row>
    <row r="27" spans="1:40">
      <c r="A27" s="358"/>
      <c r="B27" s="66" t="s">
        <v>115</v>
      </c>
      <c r="C27" s="66"/>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c r="A28" s="358"/>
      <c r="B28" s="68" t="s">
        <v>114</v>
      </c>
      <c r="C28" s="67"/>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row>
    <row r="29" spans="1:40">
      <c r="A29" s="357" t="s">
        <v>100</v>
      </c>
      <c r="B29" s="63" t="s">
        <v>120</v>
      </c>
      <c r="C29" s="102"/>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row>
    <row r="30" spans="1:40">
      <c r="A30" s="358"/>
      <c r="B30" s="66" t="s">
        <v>115</v>
      </c>
      <c r="C30" s="66"/>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c r="A31" s="359"/>
      <c r="B31" s="62" t="s">
        <v>121</v>
      </c>
      <c r="C31" s="103"/>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row>
    <row r="32" spans="1:40" ht="36.75" customHeight="1">
      <c r="A32" s="360" t="s">
        <v>122</v>
      </c>
      <c r="B32" s="350" t="s">
        <v>123</v>
      </c>
      <c r="C32" s="351"/>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row>
    <row r="33" spans="1:40" ht="36.75" customHeight="1">
      <c r="A33" s="361"/>
      <c r="B33" s="366" t="s">
        <v>124</v>
      </c>
      <c r="C33" s="367"/>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row>
    <row r="34" spans="1:40" ht="36.75" customHeight="1">
      <c r="A34" s="362"/>
      <c r="B34" s="368" t="s">
        <v>125</v>
      </c>
      <c r="C34" s="369"/>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row>
    <row r="37" spans="1:40">
      <c r="A37" s="56" t="s">
        <v>108</v>
      </c>
    </row>
    <row r="38" spans="1:40">
      <c r="A38" s="56" t="s">
        <v>205</v>
      </c>
    </row>
    <row r="39" spans="1:40">
      <c r="A39" s="56" t="s">
        <v>206</v>
      </c>
    </row>
    <row r="40" spans="1:40">
      <c r="A40" s="56" t="s">
        <v>109</v>
      </c>
    </row>
  </sheetData>
  <mergeCells count="35">
    <mergeCell ref="B33:C33"/>
    <mergeCell ref="B34:C34"/>
    <mergeCell ref="B11:C11"/>
    <mergeCell ref="B15:B16"/>
    <mergeCell ref="A8:A16"/>
    <mergeCell ref="B14:C14"/>
    <mergeCell ref="A17:A25"/>
    <mergeCell ref="B17:C17"/>
    <mergeCell ref="AN5:AN7"/>
    <mergeCell ref="M6:O6"/>
    <mergeCell ref="P6:R6"/>
    <mergeCell ref="S6:U6"/>
    <mergeCell ref="V6:X6"/>
    <mergeCell ref="Y6:AA6"/>
    <mergeCell ref="AB6:AD6"/>
    <mergeCell ref="AE6:AG6"/>
    <mergeCell ref="AH6:AJ6"/>
    <mergeCell ref="AK6:AM6"/>
    <mergeCell ref="D5:AM5"/>
    <mergeCell ref="A5:C7"/>
    <mergeCell ref="D6:F6"/>
    <mergeCell ref="G6:I6"/>
    <mergeCell ref="J6:L6"/>
    <mergeCell ref="B32:C32"/>
    <mergeCell ref="B18:B19"/>
    <mergeCell ref="B20:C20"/>
    <mergeCell ref="B21:B22"/>
    <mergeCell ref="B23:C23"/>
    <mergeCell ref="B24:B25"/>
    <mergeCell ref="A29:A31"/>
    <mergeCell ref="A32:A34"/>
    <mergeCell ref="A26:A28"/>
    <mergeCell ref="B8:C8"/>
    <mergeCell ref="B9:B10"/>
    <mergeCell ref="B12:B13"/>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Y46"/>
  <sheetViews>
    <sheetView workbookViewId="0">
      <selection activeCell="B2" sqref="B2"/>
    </sheetView>
  </sheetViews>
  <sheetFormatPr defaultRowHeight="13"/>
  <cols>
    <col min="1" max="34" width="3.6328125" customWidth="1"/>
  </cols>
  <sheetData>
    <row r="2" spans="2:25">
      <c r="B2" t="s">
        <v>246</v>
      </c>
    </row>
    <row r="3" spans="2:25">
      <c r="K3" s="383" t="s">
        <v>242</v>
      </c>
      <c r="L3" s="383"/>
      <c r="M3" s="383"/>
    </row>
    <row r="4" spans="2:25" ht="13.5" thickBot="1">
      <c r="K4" s="386"/>
      <c r="L4" s="386"/>
      <c r="M4" s="386"/>
    </row>
    <row r="5" spans="2:25" ht="13.5" thickBot="1">
      <c r="B5" s="149"/>
      <c r="C5" s="390" t="s">
        <v>248</v>
      </c>
      <c r="D5" s="390"/>
      <c r="E5" s="390"/>
      <c r="F5" s="150"/>
      <c r="G5" s="150"/>
      <c r="H5" s="150"/>
      <c r="I5" s="150"/>
      <c r="J5" s="150"/>
      <c r="K5" s="150"/>
      <c r="L5" s="150"/>
      <c r="M5" s="150"/>
      <c r="N5" s="150"/>
      <c r="O5" s="150"/>
      <c r="P5" s="150"/>
      <c r="Q5" s="150"/>
      <c r="R5" s="150"/>
      <c r="S5" s="150"/>
      <c r="T5" s="150"/>
      <c r="U5" s="150"/>
      <c r="V5" s="151"/>
    </row>
    <row r="6" spans="2:25">
      <c r="B6" s="378" t="s">
        <v>249</v>
      </c>
      <c r="C6" s="379" t="s">
        <v>250</v>
      </c>
      <c r="D6" s="380"/>
      <c r="E6" s="381"/>
      <c r="F6" s="153"/>
      <c r="G6" s="149"/>
      <c r="H6" s="150"/>
      <c r="I6" s="151"/>
      <c r="J6" s="153"/>
      <c r="K6" s="149"/>
      <c r="L6" s="150"/>
      <c r="M6" s="151"/>
      <c r="N6" s="153"/>
      <c r="O6" s="149"/>
      <c r="P6" s="150"/>
      <c r="Q6" s="151"/>
      <c r="R6" s="153"/>
      <c r="S6" s="149"/>
      <c r="T6" s="150"/>
      <c r="U6" s="151"/>
      <c r="V6" s="154"/>
    </row>
    <row r="7" spans="2:25">
      <c r="B7" s="378"/>
      <c r="C7" s="382"/>
      <c r="D7" s="383"/>
      <c r="E7" s="384"/>
      <c r="F7" s="153"/>
      <c r="G7" s="152"/>
      <c r="H7" s="153"/>
      <c r="I7" s="154"/>
      <c r="J7" s="153"/>
      <c r="K7" s="152"/>
      <c r="L7" s="153"/>
      <c r="M7" s="154"/>
      <c r="N7" s="153"/>
      <c r="O7" s="152"/>
      <c r="P7" s="153"/>
      <c r="Q7" s="154"/>
      <c r="R7" s="153"/>
      <c r="S7" s="152"/>
      <c r="T7" s="153"/>
      <c r="U7" s="154"/>
      <c r="V7" s="154"/>
    </row>
    <row r="8" spans="2:25" ht="13.5" thickBot="1">
      <c r="B8" s="378"/>
      <c r="C8" s="385"/>
      <c r="D8" s="386"/>
      <c r="E8" s="387"/>
      <c r="F8" s="153"/>
      <c r="G8" s="155"/>
      <c r="H8" s="156"/>
      <c r="I8" s="157"/>
      <c r="J8" s="153"/>
      <c r="K8" s="155"/>
      <c r="L8" s="156"/>
      <c r="M8" s="157"/>
      <c r="N8" s="153"/>
      <c r="O8" s="155"/>
      <c r="P8" s="156"/>
      <c r="Q8" s="157"/>
      <c r="R8" s="153"/>
      <c r="S8" s="155"/>
      <c r="T8" s="156"/>
      <c r="U8" s="157"/>
      <c r="V8" s="154"/>
    </row>
    <row r="9" spans="2:25" ht="13.5" thickBot="1">
      <c r="B9" s="152"/>
      <c r="C9" s="153"/>
      <c r="D9" s="153"/>
      <c r="E9" s="153"/>
      <c r="F9" s="153"/>
      <c r="G9" s="153"/>
      <c r="H9" s="153"/>
      <c r="I9" s="153"/>
      <c r="J9" s="153"/>
      <c r="K9" s="153"/>
      <c r="L9" s="153"/>
      <c r="M9" s="153"/>
      <c r="N9" s="153"/>
      <c r="O9" s="153"/>
      <c r="P9" s="153"/>
      <c r="Q9" s="153"/>
      <c r="R9" s="153"/>
      <c r="S9" s="153"/>
      <c r="T9" s="153"/>
      <c r="U9" s="153"/>
      <c r="V9" s="154"/>
    </row>
    <row r="10" spans="2:25">
      <c r="B10" s="152"/>
      <c r="C10" s="149"/>
      <c r="D10" s="150"/>
      <c r="E10" s="151"/>
      <c r="F10" s="153"/>
      <c r="G10" s="149"/>
      <c r="H10" s="150"/>
      <c r="I10" s="151"/>
      <c r="J10" s="153"/>
      <c r="K10" s="149"/>
      <c r="L10" s="150"/>
      <c r="M10" s="151"/>
      <c r="N10" s="153"/>
      <c r="O10" s="149"/>
      <c r="P10" s="150"/>
      <c r="Q10" s="151"/>
      <c r="R10" s="153"/>
      <c r="S10" s="149"/>
      <c r="T10" s="150"/>
      <c r="U10" s="151"/>
      <c r="V10" s="154"/>
    </row>
    <row r="11" spans="2:25">
      <c r="B11" s="152"/>
      <c r="C11" s="152"/>
      <c r="D11" s="153"/>
      <c r="E11" s="154"/>
      <c r="F11" s="153"/>
      <c r="G11" s="152"/>
      <c r="H11" s="153"/>
      <c r="I11" s="154"/>
      <c r="J11" s="153"/>
      <c r="K11" s="152"/>
      <c r="L11" s="153"/>
      <c r="M11" s="154"/>
      <c r="N11" s="153"/>
      <c r="O11" s="152"/>
      <c r="P11" s="153"/>
      <c r="Q11" s="154"/>
      <c r="R11" s="153"/>
      <c r="S11" s="152"/>
      <c r="T11" s="153"/>
      <c r="U11" s="154"/>
      <c r="V11" s="154"/>
    </row>
    <row r="12" spans="2:25" ht="13.5" thickBot="1">
      <c r="B12" s="152"/>
      <c r="C12" s="155"/>
      <c r="D12" s="156"/>
      <c r="E12" s="157"/>
      <c r="F12" s="153"/>
      <c r="G12" s="155"/>
      <c r="H12" s="156"/>
      <c r="I12" s="157"/>
      <c r="J12" s="153"/>
      <c r="K12" s="155"/>
      <c r="L12" s="156"/>
      <c r="M12" s="157"/>
      <c r="N12" s="153"/>
      <c r="O12" s="155"/>
      <c r="P12" s="156"/>
      <c r="Q12" s="157"/>
      <c r="R12" s="153"/>
      <c r="S12" s="155"/>
      <c r="T12" s="156"/>
      <c r="U12" s="157"/>
      <c r="V12" s="154"/>
    </row>
    <row r="13" spans="2:25" ht="13.5" thickBot="1">
      <c r="B13" s="152"/>
      <c r="C13" s="153"/>
      <c r="D13" s="153"/>
      <c r="E13" s="153"/>
      <c r="F13" s="153"/>
      <c r="G13" s="153"/>
      <c r="H13" s="153"/>
      <c r="I13" s="153"/>
      <c r="J13" s="153"/>
      <c r="K13" s="153"/>
      <c r="L13" s="153"/>
      <c r="M13" s="153"/>
      <c r="N13" s="153"/>
      <c r="O13" s="153"/>
      <c r="P13" s="153"/>
      <c r="Q13" s="153"/>
      <c r="R13" s="153"/>
      <c r="S13" s="153"/>
      <c r="T13" s="153"/>
      <c r="U13" s="153"/>
      <c r="V13" s="154"/>
      <c r="W13" s="382" t="s">
        <v>243</v>
      </c>
      <c r="X13" s="383"/>
      <c r="Y13" s="383"/>
    </row>
    <row r="14" spans="2:25">
      <c r="B14" s="152"/>
      <c r="C14" s="149"/>
      <c r="D14" s="150"/>
      <c r="E14" s="151"/>
      <c r="F14" s="153"/>
      <c r="G14" s="149"/>
      <c r="H14" s="150"/>
      <c r="I14" s="151"/>
      <c r="J14" s="153"/>
      <c r="K14" s="149"/>
      <c r="L14" s="150"/>
      <c r="M14" s="151"/>
      <c r="N14" s="153"/>
      <c r="O14" s="149"/>
      <c r="P14" s="150"/>
      <c r="Q14" s="151"/>
      <c r="R14" s="153"/>
      <c r="S14" s="149"/>
      <c r="T14" s="150"/>
      <c r="U14" s="151"/>
      <c r="V14" s="154"/>
      <c r="W14" s="382"/>
      <c r="X14" s="383"/>
      <c r="Y14" s="383"/>
    </row>
    <row r="15" spans="2:25">
      <c r="B15" s="152"/>
      <c r="C15" s="152"/>
      <c r="D15" s="153"/>
      <c r="E15" s="154"/>
      <c r="F15" s="153"/>
      <c r="G15" s="152"/>
      <c r="H15" s="153"/>
      <c r="I15" s="154"/>
      <c r="J15" s="153"/>
      <c r="K15" s="152"/>
      <c r="L15" s="153"/>
      <c r="M15" s="154"/>
      <c r="N15" s="153"/>
      <c r="O15" s="152"/>
      <c r="P15" s="153"/>
      <c r="Q15" s="154"/>
      <c r="R15" s="153"/>
      <c r="S15" s="152"/>
      <c r="T15" s="153"/>
      <c r="U15" s="154"/>
      <c r="V15" s="154"/>
      <c r="W15" s="382"/>
      <c r="X15" s="383"/>
      <c r="Y15" s="383"/>
    </row>
    <row r="16" spans="2:25" ht="13.5" thickBot="1">
      <c r="B16" s="152"/>
      <c r="C16" s="155"/>
      <c r="D16" s="156"/>
      <c r="E16" s="157"/>
      <c r="F16" s="153"/>
      <c r="G16" s="155"/>
      <c r="H16" s="156"/>
      <c r="I16" s="157"/>
      <c r="J16" s="153"/>
      <c r="K16" s="155"/>
      <c r="L16" s="156"/>
      <c r="M16" s="157"/>
      <c r="N16" s="153"/>
      <c r="O16" s="155"/>
      <c r="P16" s="156"/>
      <c r="Q16" s="157"/>
      <c r="R16" s="153"/>
      <c r="S16" s="155"/>
      <c r="T16" s="156"/>
      <c r="U16" s="157"/>
      <c r="V16" s="154"/>
    </row>
    <row r="17" spans="2:22" ht="13.5" thickBot="1">
      <c r="B17" s="152"/>
      <c r="C17" s="153"/>
      <c r="D17" s="153"/>
      <c r="E17" s="153"/>
      <c r="F17" s="153"/>
      <c r="G17" s="153"/>
      <c r="H17" s="153"/>
      <c r="I17" s="153"/>
      <c r="J17" s="153"/>
      <c r="K17" s="153"/>
      <c r="L17" s="153"/>
      <c r="M17" s="153"/>
      <c r="N17" s="153"/>
      <c r="O17" s="153"/>
      <c r="P17" s="153"/>
      <c r="Q17" s="153"/>
      <c r="R17" s="153"/>
      <c r="S17" s="153"/>
      <c r="T17" s="153"/>
      <c r="U17" s="153"/>
      <c r="V17" s="154"/>
    </row>
    <row r="18" spans="2:22">
      <c r="B18" s="152"/>
      <c r="C18" s="149"/>
      <c r="D18" s="150"/>
      <c r="E18" s="151"/>
      <c r="F18" s="153"/>
      <c r="G18" s="149"/>
      <c r="H18" s="150"/>
      <c r="I18" s="151"/>
      <c r="J18" s="153"/>
      <c r="K18" s="149"/>
      <c r="L18" s="150"/>
      <c r="M18" s="151"/>
      <c r="N18" s="153"/>
      <c r="O18" s="149"/>
      <c r="P18" s="150"/>
      <c r="Q18" s="151"/>
      <c r="R18" s="153"/>
      <c r="S18" s="149"/>
      <c r="T18" s="150"/>
      <c r="U18" s="151"/>
      <c r="V18" s="154"/>
    </row>
    <row r="19" spans="2:22">
      <c r="B19" s="152"/>
      <c r="C19" s="152"/>
      <c r="D19" s="153"/>
      <c r="E19" s="154"/>
      <c r="F19" s="153"/>
      <c r="G19" s="152"/>
      <c r="H19" s="153"/>
      <c r="I19" s="154"/>
      <c r="J19" s="153"/>
      <c r="K19" s="152"/>
      <c r="L19" s="153"/>
      <c r="M19" s="154"/>
      <c r="N19" s="153"/>
      <c r="O19" s="152"/>
      <c r="P19" s="153"/>
      <c r="Q19" s="154"/>
      <c r="R19" s="153"/>
      <c r="S19" s="152"/>
      <c r="T19" s="153"/>
      <c r="U19" s="154"/>
      <c r="V19" s="154"/>
    </row>
    <row r="20" spans="2:22" ht="13.5" thickBot="1">
      <c r="B20" s="152"/>
      <c r="C20" s="155"/>
      <c r="D20" s="156"/>
      <c r="E20" s="157"/>
      <c r="F20" s="153"/>
      <c r="G20" s="155"/>
      <c r="H20" s="156"/>
      <c r="I20" s="157"/>
      <c r="J20" s="153"/>
      <c r="K20" s="155"/>
      <c r="L20" s="156"/>
      <c r="M20" s="157"/>
      <c r="N20" s="153"/>
      <c r="O20" s="155"/>
      <c r="P20" s="156"/>
      <c r="Q20" s="157"/>
      <c r="R20" s="153"/>
      <c r="S20" s="155"/>
      <c r="T20" s="156"/>
      <c r="U20" s="157"/>
      <c r="V20" s="154"/>
    </row>
    <row r="21" spans="2:22">
      <c r="B21" s="152"/>
      <c r="C21" s="153"/>
      <c r="D21" s="389" t="s">
        <v>245</v>
      </c>
      <c r="E21" s="377"/>
      <c r="F21" s="377"/>
      <c r="G21" s="377"/>
      <c r="H21" s="377"/>
      <c r="I21" s="377"/>
      <c r="J21" s="377"/>
      <c r="K21" s="377"/>
      <c r="L21" s="377"/>
      <c r="M21" s="377"/>
      <c r="N21" s="377"/>
      <c r="O21" s="377"/>
      <c r="P21" s="377"/>
      <c r="Q21" s="377"/>
      <c r="R21" s="377"/>
      <c r="S21" s="377"/>
      <c r="T21" s="377"/>
      <c r="U21" s="153"/>
      <c r="V21" s="154"/>
    </row>
    <row r="22" spans="2:22">
      <c r="B22" s="152"/>
      <c r="C22" s="153"/>
      <c r="D22" s="377"/>
      <c r="E22" s="377"/>
      <c r="F22" s="377"/>
      <c r="G22" s="377"/>
      <c r="H22" s="377"/>
      <c r="I22" s="377"/>
      <c r="J22" s="377"/>
      <c r="K22" s="377"/>
      <c r="L22" s="377"/>
      <c r="M22" s="377"/>
      <c r="N22" s="377"/>
      <c r="O22" s="377"/>
      <c r="P22" s="377"/>
      <c r="Q22" s="377"/>
      <c r="R22" s="377"/>
      <c r="S22" s="377"/>
      <c r="T22" s="377"/>
      <c r="U22" s="153"/>
      <c r="V22" s="154"/>
    </row>
    <row r="23" spans="2:22">
      <c r="B23" s="152"/>
      <c r="C23" s="153"/>
      <c r="D23" s="377"/>
      <c r="E23" s="377"/>
      <c r="F23" s="377"/>
      <c r="G23" s="377"/>
      <c r="H23" s="377"/>
      <c r="I23" s="377"/>
      <c r="J23" s="377"/>
      <c r="K23" s="377"/>
      <c r="L23" s="377"/>
      <c r="M23" s="377"/>
      <c r="N23" s="377"/>
      <c r="O23" s="377"/>
      <c r="P23" s="377"/>
      <c r="Q23" s="377"/>
      <c r="R23" s="377"/>
      <c r="S23" s="377"/>
      <c r="T23" s="377"/>
      <c r="U23" s="153"/>
      <c r="V23" s="154"/>
    </row>
    <row r="24" spans="2:22" ht="13.5" thickBot="1">
      <c r="B24" s="155"/>
      <c r="C24" s="156"/>
      <c r="D24" s="375"/>
      <c r="E24" s="375"/>
      <c r="F24" s="375"/>
      <c r="G24" s="375"/>
      <c r="H24" s="375"/>
      <c r="I24" s="375"/>
      <c r="J24" s="375"/>
      <c r="K24" s="375"/>
      <c r="L24" s="375"/>
      <c r="M24" s="375"/>
      <c r="N24" s="375"/>
      <c r="O24" s="375"/>
      <c r="P24" s="375"/>
      <c r="Q24" s="375"/>
      <c r="R24" s="375"/>
      <c r="S24" s="375"/>
      <c r="T24" s="375"/>
      <c r="U24" s="156"/>
      <c r="V24" s="157"/>
    </row>
    <row r="25" spans="2:22" ht="13.5" thickBot="1">
      <c r="I25" s="158"/>
      <c r="J25" s="159"/>
      <c r="K25" s="159"/>
      <c r="L25" s="159"/>
      <c r="M25" s="158"/>
      <c r="N25" s="159"/>
      <c r="O25" s="159"/>
      <c r="P25" s="160"/>
    </row>
    <row r="26" spans="2:22">
      <c r="J26" s="380" t="s">
        <v>244</v>
      </c>
      <c r="K26" s="380"/>
      <c r="L26" s="380"/>
      <c r="M26" s="380"/>
      <c r="N26" s="380"/>
      <c r="O26" s="380"/>
    </row>
    <row r="27" spans="2:22">
      <c r="J27" s="383"/>
      <c r="K27" s="383"/>
      <c r="L27" s="383"/>
      <c r="M27" s="383"/>
      <c r="N27" s="383"/>
      <c r="O27" s="383"/>
    </row>
    <row r="28" spans="2:22">
      <c r="C28" t="s">
        <v>261</v>
      </c>
    </row>
    <row r="29" spans="2:22">
      <c r="D29" t="s">
        <v>260</v>
      </c>
    </row>
    <row r="30" spans="2:22">
      <c r="D30" t="s">
        <v>262</v>
      </c>
    </row>
    <row r="32" spans="2:22">
      <c r="J32" s="161"/>
      <c r="K32" s="161"/>
      <c r="L32" s="161"/>
      <c r="M32" s="161"/>
      <c r="N32" s="161"/>
      <c r="O32" s="161"/>
    </row>
    <row r="33" spans="2:12">
      <c r="B33" t="s">
        <v>247</v>
      </c>
    </row>
    <row r="35" spans="2:12">
      <c r="C35" t="s">
        <v>254</v>
      </c>
      <c r="K35" t="s">
        <v>255</v>
      </c>
    </row>
    <row r="36" spans="2:12" ht="13.5" thickBot="1">
      <c r="C36" s="386" t="s">
        <v>252</v>
      </c>
      <c r="D36" s="386"/>
      <c r="E36" s="386"/>
      <c r="F36" s="386"/>
      <c r="G36" s="386"/>
      <c r="H36" s="386"/>
      <c r="K36" s="375" t="s">
        <v>256</v>
      </c>
      <c r="L36" s="375"/>
    </row>
    <row r="37" spans="2:12">
      <c r="B37" s="388" t="s">
        <v>253</v>
      </c>
      <c r="C37" s="371" t="s">
        <v>251</v>
      </c>
      <c r="D37" s="372"/>
      <c r="E37" s="149"/>
      <c r="F37" s="151"/>
      <c r="G37" s="150"/>
      <c r="H37" s="151"/>
      <c r="J37" s="376" t="s">
        <v>257</v>
      </c>
      <c r="K37" s="371" t="s">
        <v>251</v>
      </c>
      <c r="L37" s="372"/>
    </row>
    <row r="38" spans="2:12" ht="13.5" thickBot="1">
      <c r="B38" s="388"/>
      <c r="C38" s="373"/>
      <c r="D38" s="374"/>
      <c r="E38" s="152"/>
      <c r="F38" s="154"/>
      <c r="G38" s="153"/>
      <c r="H38" s="154"/>
      <c r="J38" s="376"/>
      <c r="K38" s="373"/>
      <c r="L38" s="374"/>
    </row>
    <row r="39" spans="2:12">
      <c r="B39" s="388"/>
      <c r="C39" s="149"/>
      <c r="D39" s="150"/>
      <c r="E39" s="149"/>
      <c r="F39" s="151"/>
      <c r="G39" s="150"/>
      <c r="H39" s="151"/>
      <c r="J39" s="376"/>
    </row>
    <row r="40" spans="2:12" ht="13.5" thickBot="1">
      <c r="B40" s="388"/>
      <c r="C40" s="155"/>
      <c r="D40" s="156"/>
      <c r="E40" s="155"/>
      <c r="F40" s="157"/>
      <c r="G40" s="156"/>
      <c r="H40" s="157"/>
      <c r="J40" s="377"/>
    </row>
    <row r="41" spans="2:12">
      <c r="B41" s="388"/>
      <c r="C41" s="152"/>
      <c r="D41" s="153"/>
      <c r="E41" s="152"/>
      <c r="F41" s="154"/>
      <c r="G41" s="153"/>
      <c r="H41" s="154"/>
    </row>
    <row r="42" spans="2:12" ht="13.5" thickBot="1">
      <c r="B42" s="388"/>
      <c r="C42" s="155"/>
      <c r="D42" s="156"/>
      <c r="E42" s="155"/>
      <c r="F42" s="157"/>
      <c r="G42" s="156"/>
      <c r="H42" s="157"/>
    </row>
    <row r="44" spans="2:12">
      <c r="C44" t="s">
        <v>258</v>
      </c>
    </row>
    <row r="45" spans="2:12">
      <c r="D45" t="s">
        <v>260</v>
      </c>
    </row>
    <row r="46" spans="2:12">
      <c r="D46" t="s">
        <v>259</v>
      </c>
    </row>
  </sheetData>
  <mergeCells count="13">
    <mergeCell ref="K3:M4"/>
    <mergeCell ref="W13:Y15"/>
    <mergeCell ref="J26:O27"/>
    <mergeCell ref="D21:T24"/>
    <mergeCell ref="C5:E5"/>
    <mergeCell ref="K37:L38"/>
    <mergeCell ref="K36:L36"/>
    <mergeCell ref="J37:J40"/>
    <mergeCell ref="B6:B8"/>
    <mergeCell ref="C6:E8"/>
    <mergeCell ref="C37:D38"/>
    <mergeCell ref="C36:H36"/>
    <mergeCell ref="B37:B42"/>
  </mergeCells>
  <phoneticPr fontId="1"/>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44"/>
  <sheetViews>
    <sheetView view="pageBreakPreview" zoomScale="85" zoomScaleNormal="85" zoomScaleSheetLayoutView="85" workbookViewId="0">
      <selection activeCell="A2" sqref="A2"/>
    </sheetView>
  </sheetViews>
  <sheetFormatPr defaultColWidth="9" defaultRowHeight="13"/>
  <cols>
    <col min="1" max="1" width="24.6328125" style="71" customWidth="1"/>
    <col min="2" max="2" width="8.26953125" style="71" customWidth="1"/>
    <col min="3" max="3" width="9" style="71"/>
    <col min="4" max="4" width="8.36328125" style="71" bestFit="1" customWidth="1"/>
    <col min="5" max="5" width="10.26953125" style="71" customWidth="1"/>
    <col min="6" max="6" width="9" style="71"/>
    <col min="7" max="7" width="10.6328125" style="71" customWidth="1"/>
    <col min="8" max="8" width="10.26953125" style="71" customWidth="1"/>
    <col min="9" max="10" width="9" style="71"/>
    <col min="11" max="11" width="10" style="71" customWidth="1"/>
    <col min="12" max="12" width="8" style="71" customWidth="1"/>
    <col min="13" max="13" width="9" style="71"/>
    <col min="14" max="14" width="8.6328125" style="71" customWidth="1"/>
    <col min="15" max="17" width="9" style="71"/>
    <col min="18" max="18" width="12.6328125" style="71" customWidth="1"/>
    <col min="19" max="16384" width="9" style="71"/>
  </cols>
  <sheetData>
    <row r="1" spans="1:19">
      <c r="N1" s="71" t="s">
        <v>133</v>
      </c>
    </row>
    <row r="2" spans="1:19">
      <c r="A2" s="71" t="s">
        <v>134</v>
      </c>
    </row>
    <row r="4" spans="1:19">
      <c r="A4" s="71" t="s">
        <v>135</v>
      </c>
    </row>
    <row r="5" spans="1:19">
      <c r="A5" s="328" t="s">
        <v>136</v>
      </c>
      <c r="B5" s="328"/>
      <c r="C5" s="325" t="s">
        <v>137</v>
      </c>
      <c r="D5" s="331"/>
      <c r="E5" s="331"/>
      <c r="F5" s="331"/>
      <c r="G5" s="393" t="s">
        <v>138</v>
      </c>
      <c r="H5" s="349"/>
      <c r="I5" s="349"/>
      <c r="J5" s="349"/>
      <c r="K5" s="349"/>
      <c r="L5" s="194"/>
      <c r="M5" s="325" t="s">
        <v>139</v>
      </c>
      <c r="N5" s="331"/>
      <c r="O5" s="331"/>
      <c r="P5" s="331"/>
      <c r="Q5" s="393" t="s">
        <v>422</v>
      </c>
      <c r="R5" s="236"/>
      <c r="S5" s="325" t="s">
        <v>141</v>
      </c>
    </row>
    <row r="6" spans="1:19" ht="13.5" customHeight="1">
      <c r="A6" s="328"/>
      <c r="B6" s="328"/>
      <c r="C6" s="328" t="s">
        <v>142</v>
      </c>
      <c r="D6" s="328" t="s">
        <v>143</v>
      </c>
      <c r="E6" s="328" t="s">
        <v>144</v>
      </c>
      <c r="F6" s="328" t="s">
        <v>149</v>
      </c>
      <c r="G6" s="328" t="s">
        <v>423</v>
      </c>
      <c r="H6" s="328" t="s">
        <v>424</v>
      </c>
      <c r="I6" s="391" t="s">
        <v>425</v>
      </c>
      <c r="J6" s="391" t="s">
        <v>426</v>
      </c>
      <c r="K6" s="391" t="s">
        <v>427</v>
      </c>
      <c r="L6" s="328" t="s">
        <v>428</v>
      </c>
      <c r="M6" s="325" t="s">
        <v>148</v>
      </c>
      <c r="N6" s="325"/>
      <c r="O6" s="325"/>
      <c r="P6" s="328" t="s">
        <v>149</v>
      </c>
      <c r="Q6" s="328" t="s">
        <v>429</v>
      </c>
      <c r="R6" s="328" t="s">
        <v>152</v>
      </c>
      <c r="S6" s="331"/>
    </row>
    <row r="7" spans="1:19" ht="28.5" customHeight="1">
      <c r="A7" s="328"/>
      <c r="B7" s="328"/>
      <c r="C7" s="328"/>
      <c r="D7" s="328"/>
      <c r="E7" s="328"/>
      <c r="F7" s="328"/>
      <c r="G7" s="328"/>
      <c r="H7" s="328"/>
      <c r="I7" s="392"/>
      <c r="J7" s="392"/>
      <c r="K7" s="392"/>
      <c r="L7" s="328"/>
      <c r="M7" s="72" t="s">
        <v>153</v>
      </c>
      <c r="N7" s="73" t="s">
        <v>154</v>
      </c>
      <c r="O7" s="192" t="s">
        <v>155</v>
      </c>
      <c r="P7" s="328"/>
      <c r="Q7" s="328"/>
      <c r="R7" s="328"/>
      <c r="S7" s="331"/>
    </row>
    <row r="8" spans="1:19" ht="15" customHeight="1">
      <c r="A8" s="327"/>
      <c r="B8" s="331" t="s">
        <v>430</v>
      </c>
      <c r="C8" s="394"/>
      <c r="D8" s="394"/>
      <c r="E8" s="394">
        <f>C8*D8</f>
        <v>0</v>
      </c>
      <c r="F8" s="334"/>
      <c r="G8" s="325" t="s">
        <v>431</v>
      </c>
      <c r="H8" s="325"/>
      <c r="I8" s="325"/>
      <c r="J8" s="325"/>
      <c r="K8" s="325"/>
      <c r="L8" s="325"/>
      <c r="M8" s="325"/>
      <c r="N8" s="325"/>
      <c r="O8" s="325">
        <f>M8*N8</f>
        <v>0</v>
      </c>
      <c r="P8" s="325">
        <f>K8*O8</f>
        <v>0</v>
      </c>
      <c r="Q8" s="335">
        <f>R25</f>
        <v>30</v>
      </c>
      <c r="R8" s="337">
        <f>P8*Q8</f>
        <v>0</v>
      </c>
      <c r="S8" s="332" t="e">
        <f>F8/R8</f>
        <v>#DIV/0!</v>
      </c>
    </row>
    <row r="9" spans="1:19" ht="15" customHeight="1">
      <c r="A9" s="327"/>
      <c r="B9" s="331"/>
      <c r="C9" s="395"/>
      <c r="D9" s="395"/>
      <c r="E9" s="395"/>
      <c r="F9" s="334"/>
      <c r="G9" s="325"/>
      <c r="H9" s="325"/>
      <c r="I9" s="325"/>
      <c r="J9" s="325"/>
      <c r="K9" s="325"/>
      <c r="L9" s="325"/>
      <c r="M9" s="325"/>
      <c r="N9" s="325"/>
      <c r="O9" s="325"/>
      <c r="P9" s="325"/>
      <c r="Q9" s="335"/>
      <c r="R9" s="338"/>
      <c r="S9" s="333"/>
    </row>
    <row r="10" spans="1:19" ht="15" customHeight="1">
      <c r="A10" s="327"/>
      <c r="B10" s="331" t="s">
        <v>430</v>
      </c>
      <c r="C10" s="370"/>
      <c r="D10" s="370"/>
      <c r="E10" s="370"/>
      <c r="F10" s="334"/>
      <c r="G10" s="325" t="s">
        <v>431</v>
      </c>
      <c r="H10" s="325"/>
      <c r="I10" s="325"/>
      <c r="J10" s="325"/>
      <c r="K10" s="325"/>
      <c r="L10" s="325"/>
      <c r="M10" s="325"/>
      <c r="N10" s="325"/>
      <c r="O10" s="325">
        <f>M10*N10</f>
        <v>0</v>
      </c>
      <c r="P10" s="325">
        <f>K10*O10</f>
        <v>0</v>
      </c>
      <c r="Q10" s="335">
        <f>R28</f>
        <v>30</v>
      </c>
      <c r="R10" s="337">
        <f t="shared" ref="R10" si="0">P10*Q10</f>
        <v>0</v>
      </c>
      <c r="S10" s="332" t="e">
        <f t="shared" ref="S10" si="1">F10/R10</f>
        <v>#DIV/0!</v>
      </c>
    </row>
    <row r="11" spans="1:19" ht="15" customHeight="1">
      <c r="A11" s="327"/>
      <c r="B11" s="331"/>
      <c r="C11" s="370"/>
      <c r="D11" s="370"/>
      <c r="E11" s="370"/>
      <c r="F11" s="334"/>
      <c r="G11" s="325"/>
      <c r="H11" s="325"/>
      <c r="I11" s="325"/>
      <c r="J11" s="325"/>
      <c r="K11" s="325"/>
      <c r="L11" s="325"/>
      <c r="M11" s="325"/>
      <c r="N11" s="325"/>
      <c r="O11" s="325"/>
      <c r="P11" s="325"/>
      <c r="Q11" s="335"/>
      <c r="R11" s="338"/>
      <c r="S11" s="333"/>
    </row>
    <row r="12" spans="1:19" ht="15" customHeight="1">
      <c r="A12" s="327"/>
      <c r="B12" s="331" t="s">
        <v>156</v>
      </c>
      <c r="C12" s="370"/>
      <c r="D12" s="370"/>
      <c r="E12" s="370"/>
      <c r="F12" s="334"/>
      <c r="G12" s="325" t="s">
        <v>431</v>
      </c>
      <c r="H12" s="325"/>
      <c r="I12" s="325"/>
      <c r="J12" s="325"/>
      <c r="K12" s="325"/>
      <c r="L12" s="325"/>
      <c r="M12" s="325"/>
      <c r="N12" s="325"/>
      <c r="O12" s="325">
        <f>M12*N12</f>
        <v>0</v>
      </c>
      <c r="P12" s="325">
        <f>K12*O12</f>
        <v>0</v>
      </c>
      <c r="Q12" s="335">
        <f>R31</f>
        <v>30</v>
      </c>
      <c r="R12" s="337">
        <f t="shared" ref="R12" si="2">P12*Q12</f>
        <v>0</v>
      </c>
      <c r="S12" s="332" t="e">
        <f t="shared" ref="S12" si="3">F12/R12</f>
        <v>#DIV/0!</v>
      </c>
    </row>
    <row r="13" spans="1:19" ht="15" customHeight="1">
      <c r="A13" s="327"/>
      <c r="B13" s="331"/>
      <c r="C13" s="370"/>
      <c r="D13" s="370"/>
      <c r="E13" s="370"/>
      <c r="F13" s="334"/>
      <c r="G13" s="325"/>
      <c r="H13" s="325"/>
      <c r="I13" s="325"/>
      <c r="J13" s="325"/>
      <c r="K13" s="325"/>
      <c r="L13" s="325"/>
      <c r="M13" s="325"/>
      <c r="N13" s="325"/>
      <c r="O13" s="325"/>
      <c r="P13" s="325"/>
      <c r="Q13" s="335"/>
      <c r="R13" s="338"/>
      <c r="S13" s="333"/>
    </row>
    <row r="14" spans="1:19" ht="15" customHeight="1">
      <c r="A14" s="327"/>
      <c r="B14" s="331" t="s">
        <v>156</v>
      </c>
      <c r="C14" s="370"/>
      <c r="D14" s="370"/>
      <c r="E14" s="370"/>
      <c r="F14" s="334"/>
      <c r="G14" s="325" t="s">
        <v>431</v>
      </c>
      <c r="H14" s="325"/>
      <c r="I14" s="325"/>
      <c r="J14" s="325"/>
      <c r="K14" s="325"/>
      <c r="L14" s="325"/>
      <c r="M14" s="325"/>
      <c r="N14" s="325"/>
      <c r="O14" s="325">
        <f>M14*N14</f>
        <v>0</v>
      </c>
      <c r="P14" s="325">
        <f>K14*O14</f>
        <v>0</v>
      </c>
      <c r="Q14" s="335">
        <f>R34</f>
        <v>30</v>
      </c>
      <c r="R14" s="337">
        <f t="shared" ref="R14" si="4">P14*Q14</f>
        <v>0</v>
      </c>
      <c r="S14" s="332" t="e">
        <f t="shared" ref="S14" si="5">F14/R14</f>
        <v>#DIV/0!</v>
      </c>
    </row>
    <row r="15" spans="1:19" ht="15" customHeight="1">
      <c r="A15" s="327"/>
      <c r="B15" s="331"/>
      <c r="C15" s="232"/>
      <c r="D15" s="232"/>
      <c r="E15" s="232"/>
      <c r="F15" s="334"/>
      <c r="G15" s="325"/>
      <c r="H15" s="325"/>
      <c r="I15" s="325"/>
      <c r="J15" s="325"/>
      <c r="K15" s="325"/>
      <c r="L15" s="325"/>
      <c r="M15" s="325"/>
      <c r="N15" s="325"/>
      <c r="O15" s="325"/>
      <c r="P15" s="325"/>
      <c r="Q15" s="335"/>
      <c r="R15" s="338"/>
      <c r="S15" s="333"/>
    </row>
    <row r="16" spans="1:19">
      <c r="A16" s="75"/>
      <c r="B16" s="75"/>
      <c r="C16" s="76"/>
      <c r="D16" s="77"/>
      <c r="E16" s="78"/>
      <c r="F16" s="76"/>
      <c r="G16" s="79"/>
      <c r="H16" s="76"/>
      <c r="I16" s="76"/>
      <c r="J16" s="76"/>
      <c r="K16" s="77"/>
      <c r="L16" s="80"/>
      <c r="M16" s="80"/>
      <c r="N16" s="80"/>
      <c r="O16" s="80"/>
      <c r="P16" s="80"/>
      <c r="Q16" s="80"/>
      <c r="R16" s="81"/>
    </row>
    <row r="17" spans="1:18">
      <c r="A17" s="82"/>
      <c r="B17" s="82" t="s">
        <v>159</v>
      </c>
      <c r="C17" s="83" t="s">
        <v>160</v>
      </c>
      <c r="R17" s="84"/>
    </row>
    <row r="18" spans="1:18">
      <c r="A18" s="85"/>
      <c r="B18" s="85"/>
      <c r="C18" s="86" t="s">
        <v>432</v>
      </c>
      <c r="D18" s="86"/>
      <c r="E18" s="86"/>
      <c r="F18" s="86"/>
      <c r="G18" s="86"/>
      <c r="H18" s="86"/>
      <c r="I18" s="86"/>
      <c r="J18" s="86"/>
      <c r="K18" s="86"/>
      <c r="L18" s="86"/>
      <c r="M18" s="83"/>
      <c r="N18" s="83"/>
      <c r="O18" s="87"/>
      <c r="R18" s="84"/>
    </row>
    <row r="19" spans="1:18">
      <c r="A19" s="85"/>
      <c r="B19" s="85"/>
      <c r="C19" s="86" t="s">
        <v>178</v>
      </c>
      <c r="D19" s="83"/>
      <c r="E19" s="83"/>
      <c r="F19" s="83"/>
      <c r="G19" s="83"/>
      <c r="H19" s="83"/>
      <c r="I19" s="83"/>
      <c r="J19" s="83"/>
      <c r="K19" s="83"/>
      <c r="L19" s="83"/>
      <c r="M19" s="83"/>
      <c r="N19" s="83"/>
      <c r="O19" s="80"/>
      <c r="R19" s="84"/>
    </row>
    <row r="20" spans="1:18">
      <c r="C20" s="88"/>
      <c r="R20" s="84"/>
    </row>
    <row r="21" spans="1:18">
      <c r="I21" s="89"/>
      <c r="R21" s="84"/>
    </row>
    <row r="22" spans="1:18">
      <c r="A22" s="71" t="s">
        <v>162</v>
      </c>
      <c r="R22" s="84"/>
    </row>
    <row r="23" spans="1:18">
      <c r="A23" s="396" t="s">
        <v>433</v>
      </c>
      <c r="B23" s="397"/>
      <c r="C23" s="325" t="s">
        <v>434</v>
      </c>
      <c r="D23" s="73" t="s">
        <v>165</v>
      </c>
      <c r="E23" s="193" t="s">
        <v>166</v>
      </c>
      <c r="F23" s="325" t="s">
        <v>167</v>
      </c>
      <c r="G23" s="325"/>
      <c r="H23" s="325"/>
      <c r="I23" s="325"/>
      <c r="J23" s="325"/>
      <c r="K23" s="325"/>
      <c r="L23" s="325"/>
      <c r="M23" s="325"/>
      <c r="N23" s="325"/>
      <c r="O23" s="325"/>
      <c r="P23" s="325"/>
      <c r="Q23" s="325"/>
      <c r="R23" s="326" t="s">
        <v>435</v>
      </c>
    </row>
    <row r="24" spans="1:18">
      <c r="A24" s="398"/>
      <c r="B24" s="399"/>
      <c r="C24" s="325"/>
      <c r="D24" s="193" t="s">
        <v>169</v>
      </c>
      <c r="E24" s="193" t="s">
        <v>170</v>
      </c>
      <c r="F24" s="193" t="s">
        <v>104</v>
      </c>
      <c r="G24" s="193" t="s">
        <v>105</v>
      </c>
      <c r="H24" s="193" t="s">
        <v>106</v>
      </c>
      <c r="I24" s="193" t="s">
        <v>107</v>
      </c>
      <c r="J24" s="193" t="s">
        <v>117</v>
      </c>
      <c r="K24" s="193" t="s">
        <v>101</v>
      </c>
      <c r="L24" s="193" t="s">
        <v>116</v>
      </c>
      <c r="M24" s="193" t="s">
        <v>118</v>
      </c>
      <c r="N24" s="193" t="s">
        <v>119</v>
      </c>
      <c r="O24" s="193" t="s">
        <v>128</v>
      </c>
      <c r="P24" s="193" t="s">
        <v>102</v>
      </c>
      <c r="Q24" s="193" t="s">
        <v>103</v>
      </c>
      <c r="R24" s="326"/>
    </row>
    <row r="25" spans="1:18">
      <c r="A25" s="327"/>
      <c r="B25" s="328" t="s">
        <v>430</v>
      </c>
      <c r="C25" s="391" t="s">
        <v>431</v>
      </c>
      <c r="D25" s="402"/>
      <c r="E25" s="328">
        <v>30</v>
      </c>
      <c r="F25" s="325"/>
      <c r="G25" s="325"/>
      <c r="H25" s="325"/>
      <c r="I25" s="325"/>
      <c r="J25" s="325">
        <v>10</v>
      </c>
      <c r="K25" s="325">
        <v>20</v>
      </c>
      <c r="L25" s="325"/>
      <c r="M25" s="325"/>
      <c r="N25" s="325"/>
      <c r="O25" s="325"/>
      <c r="P25" s="325"/>
      <c r="Q25" s="325"/>
      <c r="R25" s="330">
        <f>SUM(F25:Q27)</f>
        <v>30</v>
      </c>
    </row>
    <row r="26" spans="1:18">
      <c r="A26" s="327"/>
      <c r="B26" s="328"/>
      <c r="C26" s="400"/>
      <c r="D26" s="403"/>
      <c r="E26" s="328"/>
      <c r="F26" s="325"/>
      <c r="G26" s="325"/>
      <c r="H26" s="325"/>
      <c r="I26" s="325"/>
      <c r="J26" s="325"/>
      <c r="K26" s="325"/>
      <c r="L26" s="325"/>
      <c r="M26" s="325"/>
      <c r="N26" s="325"/>
      <c r="O26" s="325"/>
      <c r="P26" s="325"/>
      <c r="Q26" s="325"/>
      <c r="R26" s="330"/>
    </row>
    <row r="27" spans="1:18">
      <c r="A27" s="327"/>
      <c r="B27" s="328"/>
      <c r="C27" s="400"/>
      <c r="D27" s="403"/>
      <c r="E27" s="328"/>
      <c r="F27" s="325"/>
      <c r="G27" s="325"/>
      <c r="H27" s="325"/>
      <c r="I27" s="325"/>
      <c r="J27" s="325"/>
      <c r="K27" s="325"/>
      <c r="L27" s="325"/>
      <c r="M27" s="325"/>
      <c r="N27" s="325"/>
      <c r="O27" s="325"/>
      <c r="P27" s="325"/>
      <c r="Q27" s="325"/>
      <c r="R27" s="330"/>
    </row>
    <row r="28" spans="1:18">
      <c r="A28" s="327"/>
      <c r="B28" s="328" t="s">
        <v>430</v>
      </c>
      <c r="C28" s="401"/>
      <c r="D28" s="404"/>
      <c r="E28" s="328">
        <v>30</v>
      </c>
      <c r="F28" s="325"/>
      <c r="G28" s="325"/>
      <c r="H28" s="325"/>
      <c r="I28" s="325"/>
      <c r="J28" s="325">
        <v>10</v>
      </c>
      <c r="K28" s="325">
        <v>20</v>
      </c>
      <c r="L28" s="325"/>
      <c r="M28" s="325"/>
      <c r="N28" s="325"/>
      <c r="O28" s="325"/>
      <c r="P28" s="325"/>
      <c r="Q28" s="325"/>
      <c r="R28" s="330">
        <f t="shared" ref="R28" si="6">SUM(F28:Q30)</f>
        <v>30</v>
      </c>
    </row>
    <row r="29" spans="1:18">
      <c r="A29" s="327"/>
      <c r="B29" s="328"/>
      <c r="C29" s="401"/>
      <c r="D29" s="404"/>
      <c r="E29" s="328"/>
      <c r="F29" s="325"/>
      <c r="G29" s="325"/>
      <c r="H29" s="325"/>
      <c r="I29" s="325"/>
      <c r="J29" s="325"/>
      <c r="K29" s="325"/>
      <c r="L29" s="325"/>
      <c r="M29" s="325"/>
      <c r="N29" s="325"/>
      <c r="O29" s="325"/>
      <c r="P29" s="325"/>
      <c r="Q29" s="325"/>
      <c r="R29" s="330"/>
    </row>
    <row r="30" spans="1:18">
      <c r="A30" s="327"/>
      <c r="B30" s="328"/>
      <c r="C30" s="401"/>
      <c r="D30" s="404"/>
      <c r="E30" s="328"/>
      <c r="F30" s="325"/>
      <c r="G30" s="325"/>
      <c r="H30" s="325"/>
      <c r="I30" s="325"/>
      <c r="J30" s="325"/>
      <c r="K30" s="325"/>
      <c r="L30" s="325"/>
      <c r="M30" s="325"/>
      <c r="N30" s="325"/>
      <c r="O30" s="325"/>
      <c r="P30" s="325"/>
      <c r="Q30" s="325"/>
      <c r="R30" s="330"/>
    </row>
    <row r="31" spans="1:18">
      <c r="A31" s="327"/>
      <c r="B31" s="328" t="s">
        <v>156</v>
      </c>
      <c r="C31" s="401"/>
      <c r="D31" s="404"/>
      <c r="E31" s="328">
        <v>30</v>
      </c>
      <c r="F31" s="325"/>
      <c r="G31" s="325"/>
      <c r="H31" s="325"/>
      <c r="I31" s="325"/>
      <c r="J31" s="325">
        <v>10</v>
      </c>
      <c r="K31" s="325">
        <v>20</v>
      </c>
      <c r="L31" s="325"/>
      <c r="M31" s="325"/>
      <c r="N31" s="325"/>
      <c r="O31" s="325"/>
      <c r="P31" s="325"/>
      <c r="Q31" s="325"/>
      <c r="R31" s="330">
        <f t="shared" ref="R31" si="7">SUM(F31:Q33)</f>
        <v>30</v>
      </c>
    </row>
    <row r="32" spans="1:18">
      <c r="A32" s="327"/>
      <c r="B32" s="328"/>
      <c r="C32" s="401"/>
      <c r="D32" s="404"/>
      <c r="E32" s="328"/>
      <c r="F32" s="325"/>
      <c r="G32" s="325"/>
      <c r="H32" s="325"/>
      <c r="I32" s="325"/>
      <c r="J32" s="325"/>
      <c r="K32" s="325"/>
      <c r="L32" s="325"/>
      <c r="M32" s="325"/>
      <c r="N32" s="325"/>
      <c r="O32" s="325"/>
      <c r="P32" s="325"/>
      <c r="Q32" s="325"/>
      <c r="R32" s="330"/>
    </row>
    <row r="33" spans="1:18">
      <c r="A33" s="327"/>
      <c r="B33" s="328"/>
      <c r="C33" s="401"/>
      <c r="D33" s="404"/>
      <c r="E33" s="328"/>
      <c r="F33" s="325"/>
      <c r="G33" s="325"/>
      <c r="H33" s="325"/>
      <c r="I33" s="325"/>
      <c r="J33" s="325"/>
      <c r="K33" s="325"/>
      <c r="L33" s="325"/>
      <c r="M33" s="325"/>
      <c r="N33" s="325"/>
      <c r="O33" s="325"/>
      <c r="P33" s="325"/>
      <c r="Q33" s="325"/>
      <c r="R33" s="330"/>
    </row>
    <row r="34" spans="1:18" ht="13.5" customHeight="1">
      <c r="A34" s="327"/>
      <c r="B34" s="328" t="s">
        <v>156</v>
      </c>
      <c r="C34" s="401"/>
      <c r="D34" s="404"/>
      <c r="E34" s="328">
        <v>30</v>
      </c>
      <c r="F34" s="325"/>
      <c r="G34" s="325"/>
      <c r="H34" s="325"/>
      <c r="I34" s="325"/>
      <c r="J34" s="325">
        <v>10</v>
      </c>
      <c r="K34" s="325">
        <v>20</v>
      </c>
      <c r="L34" s="325"/>
      <c r="M34" s="325"/>
      <c r="N34" s="325"/>
      <c r="O34" s="325"/>
      <c r="P34" s="325"/>
      <c r="Q34" s="325"/>
      <c r="R34" s="330">
        <f t="shared" ref="R34" si="8">SUM(F34:Q36)</f>
        <v>30</v>
      </c>
    </row>
    <row r="35" spans="1:18" ht="13.5" customHeight="1">
      <c r="A35" s="327"/>
      <c r="B35" s="328"/>
      <c r="C35" s="401"/>
      <c r="D35" s="404"/>
      <c r="E35" s="328"/>
      <c r="F35" s="325"/>
      <c r="G35" s="325"/>
      <c r="H35" s="325"/>
      <c r="I35" s="325"/>
      <c r="J35" s="325"/>
      <c r="K35" s="325"/>
      <c r="L35" s="325"/>
      <c r="M35" s="325"/>
      <c r="N35" s="325"/>
      <c r="O35" s="325"/>
      <c r="P35" s="325"/>
      <c r="Q35" s="325"/>
      <c r="R35" s="330"/>
    </row>
    <row r="36" spans="1:18" ht="13.5" customHeight="1">
      <c r="A36" s="327"/>
      <c r="B36" s="328"/>
      <c r="C36" s="392"/>
      <c r="D36" s="405"/>
      <c r="E36" s="328"/>
      <c r="F36" s="325"/>
      <c r="G36" s="325"/>
      <c r="H36" s="325"/>
      <c r="I36" s="325"/>
      <c r="J36" s="325"/>
      <c r="K36" s="325"/>
      <c r="L36" s="325"/>
      <c r="M36" s="325"/>
      <c r="N36" s="325"/>
      <c r="O36" s="325"/>
      <c r="P36" s="325"/>
      <c r="Q36" s="325"/>
      <c r="R36" s="330"/>
    </row>
    <row r="37" spans="1:18" ht="13.5" hidden="1" customHeight="1">
      <c r="A37" s="304"/>
      <c r="B37" s="91"/>
      <c r="C37" s="307" t="s">
        <v>175</v>
      </c>
      <c r="D37" s="310"/>
      <c r="E37" s="313"/>
      <c r="F37" s="316"/>
      <c r="G37" s="319"/>
      <c r="H37" s="319"/>
      <c r="I37" s="319"/>
      <c r="J37" s="319"/>
      <c r="K37" s="319"/>
      <c r="L37" s="319"/>
      <c r="M37" s="319"/>
      <c r="N37" s="319"/>
      <c r="O37" s="319"/>
      <c r="P37" s="319"/>
      <c r="Q37" s="322"/>
      <c r="R37" s="301" t="s">
        <v>176</v>
      </c>
    </row>
    <row r="38" spans="1:18" ht="13.5" hidden="1" customHeight="1">
      <c r="A38" s="304"/>
      <c r="B38" s="92"/>
      <c r="C38" s="307"/>
      <c r="D38" s="310"/>
      <c r="E38" s="313"/>
      <c r="F38" s="316"/>
      <c r="G38" s="319"/>
      <c r="H38" s="319"/>
      <c r="I38" s="319"/>
      <c r="J38" s="319"/>
      <c r="K38" s="319"/>
      <c r="L38" s="319"/>
      <c r="M38" s="319"/>
      <c r="N38" s="319"/>
      <c r="O38" s="319"/>
      <c r="P38" s="319"/>
      <c r="Q38" s="322"/>
      <c r="R38" s="301"/>
    </row>
    <row r="39" spans="1:18" ht="13.5" hidden="1" customHeight="1" thickBot="1">
      <c r="A39" s="305"/>
      <c r="B39" s="93"/>
      <c r="C39" s="308"/>
      <c r="D39" s="311"/>
      <c r="E39" s="314"/>
      <c r="F39" s="317"/>
      <c r="G39" s="320"/>
      <c r="H39" s="320"/>
      <c r="I39" s="320"/>
      <c r="J39" s="320"/>
      <c r="K39" s="320"/>
      <c r="L39" s="320"/>
      <c r="M39" s="320"/>
      <c r="N39" s="320"/>
      <c r="O39" s="320"/>
      <c r="P39" s="320"/>
      <c r="Q39" s="323"/>
      <c r="R39" s="302"/>
    </row>
    <row r="40" spans="1:18" ht="13.5" hidden="1" customHeight="1">
      <c r="A40" s="303"/>
      <c r="B40" s="94"/>
      <c r="C40" s="306" t="s">
        <v>177</v>
      </c>
      <c r="D40" s="309"/>
      <c r="E40" s="312"/>
      <c r="F40" s="315"/>
      <c r="G40" s="318"/>
      <c r="H40" s="318"/>
      <c r="I40" s="318"/>
      <c r="J40" s="318"/>
      <c r="K40" s="318"/>
      <c r="L40" s="318"/>
      <c r="M40" s="318"/>
      <c r="N40" s="318"/>
      <c r="O40" s="318"/>
      <c r="P40" s="318"/>
      <c r="Q40" s="321"/>
      <c r="R40" s="324"/>
    </row>
    <row r="41" spans="1:18" ht="13.5" hidden="1" customHeight="1">
      <c r="A41" s="304"/>
      <c r="B41" s="92"/>
      <c r="C41" s="307"/>
      <c r="D41" s="310"/>
      <c r="E41" s="313"/>
      <c r="F41" s="316"/>
      <c r="G41" s="319"/>
      <c r="H41" s="319"/>
      <c r="I41" s="319"/>
      <c r="J41" s="319"/>
      <c r="K41" s="319"/>
      <c r="L41" s="319"/>
      <c r="M41" s="319"/>
      <c r="N41" s="319"/>
      <c r="O41" s="319"/>
      <c r="P41" s="319"/>
      <c r="Q41" s="322"/>
      <c r="R41" s="301"/>
    </row>
    <row r="42" spans="1:18" ht="13.5" hidden="1" customHeight="1" thickBot="1">
      <c r="A42" s="305"/>
      <c r="B42" s="93"/>
      <c r="C42" s="308"/>
      <c r="D42" s="311"/>
      <c r="E42" s="314"/>
      <c r="F42" s="317"/>
      <c r="G42" s="320"/>
      <c r="H42" s="320"/>
      <c r="I42" s="320"/>
      <c r="J42" s="320"/>
      <c r="K42" s="320"/>
      <c r="L42" s="320"/>
      <c r="M42" s="320"/>
      <c r="N42" s="320"/>
      <c r="O42" s="320"/>
      <c r="P42" s="320"/>
      <c r="Q42" s="323"/>
      <c r="R42" s="302"/>
    </row>
    <row r="44" spans="1:18">
      <c r="A44" s="71" t="s">
        <v>190</v>
      </c>
    </row>
  </sheetData>
  <mergeCells count="191">
    <mergeCell ref="K40:K42"/>
    <mergeCell ref="L40:L42"/>
    <mergeCell ref="M40:M42"/>
    <mergeCell ref="N40:N42"/>
    <mergeCell ref="O40:O42"/>
    <mergeCell ref="N34:N36"/>
    <mergeCell ref="O34:O36"/>
    <mergeCell ref="P34:P36"/>
    <mergeCell ref="Q34:Q36"/>
    <mergeCell ref="Q37:Q39"/>
    <mergeCell ref="R37:R39"/>
    <mergeCell ref="A40:A42"/>
    <mergeCell ref="C40:C42"/>
    <mergeCell ref="D40:D42"/>
    <mergeCell ref="E40:E42"/>
    <mergeCell ref="F40:F42"/>
    <mergeCell ref="G40:G42"/>
    <mergeCell ref="H40:H42"/>
    <mergeCell ref="I40:I42"/>
    <mergeCell ref="K37:K39"/>
    <mergeCell ref="L37:L39"/>
    <mergeCell ref="M37:M39"/>
    <mergeCell ref="N37:N39"/>
    <mergeCell ref="O37:O39"/>
    <mergeCell ref="P37:P39"/>
    <mergeCell ref="P40:P42"/>
    <mergeCell ref="Q40:Q42"/>
    <mergeCell ref="R40:R42"/>
    <mergeCell ref="J40:J42"/>
    <mergeCell ref="A37:A39"/>
    <mergeCell ref="C37:C39"/>
    <mergeCell ref="D37:D39"/>
    <mergeCell ref="E37:E39"/>
    <mergeCell ref="F37:F39"/>
    <mergeCell ref="G37:G39"/>
    <mergeCell ref="H37:H39"/>
    <mergeCell ref="I37:I39"/>
    <mergeCell ref="J37:J39"/>
    <mergeCell ref="M28:M30"/>
    <mergeCell ref="N28:N30"/>
    <mergeCell ref="O28:O30"/>
    <mergeCell ref="P28:P30"/>
    <mergeCell ref="Q28:Q30"/>
    <mergeCell ref="R31:R33"/>
    <mergeCell ref="A34:A36"/>
    <mergeCell ref="B34:B36"/>
    <mergeCell ref="E34:E36"/>
    <mergeCell ref="F34:F36"/>
    <mergeCell ref="G34:G36"/>
    <mergeCell ref="H34:H36"/>
    <mergeCell ref="I34:I36"/>
    <mergeCell ref="J34:J36"/>
    <mergeCell ref="K34:K36"/>
    <mergeCell ref="L31:L33"/>
    <mergeCell ref="M31:M33"/>
    <mergeCell ref="N31:N33"/>
    <mergeCell ref="O31:O33"/>
    <mergeCell ref="P31:P33"/>
    <mergeCell ref="Q31:Q33"/>
    <mergeCell ref="R34:R36"/>
    <mergeCell ref="L34:L36"/>
    <mergeCell ref="M34:M36"/>
    <mergeCell ref="M14:M15"/>
    <mergeCell ref="N14:N15"/>
    <mergeCell ref="O14:O15"/>
    <mergeCell ref="P14:P15"/>
    <mergeCell ref="Q14:Q15"/>
    <mergeCell ref="R14:R15"/>
    <mergeCell ref="R25:R27"/>
    <mergeCell ref="A28:A30"/>
    <mergeCell ref="B28:B30"/>
    <mergeCell ref="E28:E30"/>
    <mergeCell ref="F28:F30"/>
    <mergeCell ref="G28:G30"/>
    <mergeCell ref="H28:H30"/>
    <mergeCell ref="I28:I30"/>
    <mergeCell ref="J28:J30"/>
    <mergeCell ref="K28:K30"/>
    <mergeCell ref="L25:L27"/>
    <mergeCell ref="M25:M27"/>
    <mergeCell ref="N25:N27"/>
    <mergeCell ref="O25:O27"/>
    <mergeCell ref="P25:P27"/>
    <mergeCell ref="Q25:Q27"/>
    <mergeCell ref="F25:F27"/>
    <mergeCell ref="G25:G27"/>
    <mergeCell ref="A23:B24"/>
    <mergeCell ref="C23:C24"/>
    <mergeCell ref="F23:Q23"/>
    <mergeCell ref="R23:R24"/>
    <mergeCell ref="A25:A27"/>
    <mergeCell ref="B25:B27"/>
    <mergeCell ref="C25:C36"/>
    <mergeCell ref="D25:D36"/>
    <mergeCell ref="E25:E27"/>
    <mergeCell ref="H25:H27"/>
    <mergeCell ref="I25:I27"/>
    <mergeCell ref="J25:J27"/>
    <mergeCell ref="K25:K27"/>
    <mergeCell ref="R28:R30"/>
    <mergeCell ref="A31:A33"/>
    <mergeCell ref="B31:B33"/>
    <mergeCell ref="E31:E33"/>
    <mergeCell ref="F31:F33"/>
    <mergeCell ref="G31:G33"/>
    <mergeCell ref="H31:H33"/>
    <mergeCell ref="I31:I33"/>
    <mergeCell ref="J31:J33"/>
    <mergeCell ref="K31:K33"/>
    <mergeCell ref="L28:L30"/>
    <mergeCell ref="L12:L13"/>
    <mergeCell ref="M10:M11"/>
    <mergeCell ref="N10:N11"/>
    <mergeCell ref="O10:O11"/>
    <mergeCell ref="P10:P11"/>
    <mergeCell ref="Q10:Q11"/>
    <mergeCell ref="R10:R11"/>
    <mergeCell ref="S12:S13"/>
    <mergeCell ref="A14:A15"/>
    <mergeCell ref="B14:B15"/>
    <mergeCell ref="F14:F15"/>
    <mergeCell ref="G14:G15"/>
    <mergeCell ref="H14:H15"/>
    <mergeCell ref="I14:I15"/>
    <mergeCell ref="J14:J15"/>
    <mergeCell ref="K14:K15"/>
    <mergeCell ref="L14:L15"/>
    <mergeCell ref="M12:M13"/>
    <mergeCell ref="N12:N13"/>
    <mergeCell ref="O12:O13"/>
    <mergeCell ref="P12:P13"/>
    <mergeCell ref="Q12:Q13"/>
    <mergeCell ref="R12:R13"/>
    <mergeCell ref="S14:S15"/>
    <mergeCell ref="S8:S9"/>
    <mergeCell ref="A10:A11"/>
    <mergeCell ref="B10:B11"/>
    <mergeCell ref="F10:F11"/>
    <mergeCell ref="G10:G11"/>
    <mergeCell ref="H10:H11"/>
    <mergeCell ref="I10:I11"/>
    <mergeCell ref="J10:J11"/>
    <mergeCell ref="K10:K11"/>
    <mergeCell ref="L10:L11"/>
    <mergeCell ref="M8:M9"/>
    <mergeCell ref="N8:N9"/>
    <mergeCell ref="O8:O9"/>
    <mergeCell ref="P8:P9"/>
    <mergeCell ref="Q8:Q9"/>
    <mergeCell ref="R8:R9"/>
    <mergeCell ref="G8:G9"/>
    <mergeCell ref="H8:H9"/>
    <mergeCell ref="I8:I9"/>
    <mergeCell ref="J8:J9"/>
    <mergeCell ref="K8:K9"/>
    <mergeCell ref="L8:L9"/>
    <mergeCell ref="S10:S11"/>
    <mergeCell ref="A8:A9"/>
    <mergeCell ref="B8:B9"/>
    <mergeCell ref="C8:C15"/>
    <mergeCell ref="D8:D15"/>
    <mergeCell ref="E8:E15"/>
    <mergeCell ref="F8:F9"/>
    <mergeCell ref="G6:G7"/>
    <mergeCell ref="H6:H7"/>
    <mergeCell ref="I6:I7"/>
    <mergeCell ref="A5:B7"/>
    <mergeCell ref="C5:F5"/>
    <mergeCell ref="G5:K5"/>
    <mergeCell ref="A12:A13"/>
    <mergeCell ref="B12:B13"/>
    <mergeCell ref="F12:F13"/>
    <mergeCell ref="G12:G13"/>
    <mergeCell ref="H12:H13"/>
    <mergeCell ref="I12:I13"/>
    <mergeCell ref="J12:J13"/>
    <mergeCell ref="K12:K13"/>
    <mergeCell ref="S5:S7"/>
    <mergeCell ref="C6:C7"/>
    <mergeCell ref="D6:D7"/>
    <mergeCell ref="E6:E7"/>
    <mergeCell ref="F6:F7"/>
    <mergeCell ref="M6:O6"/>
    <mergeCell ref="P6:P7"/>
    <mergeCell ref="Q6:Q7"/>
    <mergeCell ref="R6:R7"/>
    <mergeCell ref="J6:J7"/>
    <mergeCell ref="K6:K7"/>
    <mergeCell ref="L6:L7"/>
    <mergeCell ref="M5:P5"/>
    <mergeCell ref="Q5:R5"/>
  </mergeCells>
  <phoneticPr fontId="1"/>
  <pageMargins left="0.52" right="0.4"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53"/>
  <sheetViews>
    <sheetView workbookViewId="0"/>
  </sheetViews>
  <sheetFormatPr defaultRowHeight="13"/>
  <cols>
    <col min="1" max="1" width="4" customWidth="1"/>
    <col min="2" max="2" width="12.6328125" customWidth="1"/>
    <col min="4" max="4" width="37.453125" customWidth="1"/>
  </cols>
  <sheetData>
    <row r="1" spans="2:5">
      <c r="B1" t="s">
        <v>351</v>
      </c>
    </row>
    <row r="2" spans="2:5">
      <c r="B2" t="s">
        <v>352</v>
      </c>
    </row>
    <row r="3" spans="2:5">
      <c r="B3" s="166" t="s">
        <v>270</v>
      </c>
      <c r="C3" s="166" t="s">
        <v>271</v>
      </c>
      <c r="D3" s="217" t="s">
        <v>272</v>
      </c>
      <c r="E3" s="218"/>
    </row>
    <row r="4" spans="2:5">
      <c r="B4" s="213" t="s">
        <v>273</v>
      </c>
      <c r="C4" s="166" t="s">
        <v>274</v>
      </c>
      <c r="D4" s="215" t="s">
        <v>275</v>
      </c>
      <c r="E4" s="216"/>
    </row>
    <row r="5" spans="2:5">
      <c r="B5" s="213"/>
      <c r="C5" s="166" t="s">
        <v>276</v>
      </c>
      <c r="D5" s="215" t="s">
        <v>277</v>
      </c>
      <c r="E5" s="216"/>
    </row>
    <row r="6" spans="2:5">
      <c r="B6" s="213"/>
      <c r="C6" s="166" t="s">
        <v>278</v>
      </c>
      <c r="D6" s="215" t="s">
        <v>279</v>
      </c>
      <c r="E6" s="216"/>
    </row>
    <row r="7" spans="2:5" ht="16.5" customHeight="1">
      <c r="B7" s="213"/>
      <c r="C7" s="166" t="s">
        <v>280</v>
      </c>
      <c r="D7" s="215" t="s">
        <v>281</v>
      </c>
      <c r="E7" s="216"/>
    </row>
    <row r="8" spans="2:5" ht="15" customHeight="1">
      <c r="B8" s="213" t="s">
        <v>342</v>
      </c>
      <c r="C8" s="166" t="s">
        <v>274</v>
      </c>
      <c r="D8" s="215" t="s">
        <v>282</v>
      </c>
      <c r="E8" s="216"/>
    </row>
    <row r="9" spans="2:5" ht="15" customHeight="1">
      <c r="B9" s="214"/>
      <c r="C9" s="166" t="s">
        <v>276</v>
      </c>
      <c r="D9" s="215" t="s">
        <v>283</v>
      </c>
      <c r="E9" s="216"/>
    </row>
    <row r="10" spans="2:5" ht="15" customHeight="1">
      <c r="B10" s="214"/>
      <c r="C10" s="166" t="s">
        <v>278</v>
      </c>
      <c r="D10" s="215" t="s">
        <v>284</v>
      </c>
      <c r="E10" s="216"/>
    </row>
    <row r="11" spans="2:5" ht="15" customHeight="1">
      <c r="B11" s="214"/>
      <c r="C11" s="166" t="s">
        <v>280</v>
      </c>
      <c r="D11" s="215" t="s">
        <v>285</v>
      </c>
      <c r="E11" s="216"/>
    </row>
    <row r="12" spans="2:5" ht="25.5" customHeight="1">
      <c r="B12" s="167" t="s">
        <v>341</v>
      </c>
      <c r="C12" s="168"/>
      <c r="D12" s="215" t="s">
        <v>286</v>
      </c>
      <c r="E12" s="216"/>
    </row>
    <row r="13" spans="2:5" ht="25.5" customHeight="1">
      <c r="B13" s="213" t="s">
        <v>287</v>
      </c>
      <c r="C13" s="166" t="s">
        <v>274</v>
      </c>
      <c r="D13" s="215" t="s">
        <v>288</v>
      </c>
      <c r="E13" s="216"/>
    </row>
    <row r="14" spans="2:5" ht="25.5" customHeight="1">
      <c r="B14" s="213"/>
      <c r="C14" s="166" t="s">
        <v>276</v>
      </c>
      <c r="D14" s="215" t="s">
        <v>289</v>
      </c>
      <c r="E14" s="216"/>
    </row>
    <row r="15" spans="2:5" ht="25.5" customHeight="1">
      <c r="B15" s="213"/>
      <c r="C15" s="166" t="s">
        <v>278</v>
      </c>
      <c r="D15" s="215" t="s">
        <v>290</v>
      </c>
      <c r="E15" s="216"/>
    </row>
    <row r="16" spans="2:5" ht="25.5" customHeight="1">
      <c r="B16" s="213"/>
      <c r="C16" s="166" t="s">
        <v>280</v>
      </c>
      <c r="D16" s="215" t="s">
        <v>291</v>
      </c>
      <c r="E16" s="216"/>
    </row>
    <row r="17" spans="2:5">
      <c r="B17" s="213" t="s">
        <v>343</v>
      </c>
      <c r="C17" s="166" t="s">
        <v>274</v>
      </c>
      <c r="D17" s="215" t="s">
        <v>292</v>
      </c>
      <c r="E17" s="216"/>
    </row>
    <row r="18" spans="2:5">
      <c r="B18" s="214"/>
      <c r="C18" s="166" t="s">
        <v>276</v>
      </c>
      <c r="D18" s="215" t="s">
        <v>293</v>
      </c>
      <c r="E18" s="216"/>
    </row>
    <row r="19" spans="2:5">
      <c r="B19" s="214"/>
      <c r="C19" s="166" t="s">
        <v>278</v>
      </c>
      <c r="D19" s="215" t="s">
        <v>294</v>
      </c>
      <c r="E19" s="216"/>
    </row>
    <row r="20" spans="2:5">
      <c r="B20" s="214"/>
      <c r="C20" s="166" t="s">
        <v>280</v>
      </c>
      <c r="D20" s="215" t="s">
        <v>295</v>
      </c>
      <c r="E20" s="216"/>
    </row>
    <row r="21" spans="2:5">
      <c r="B21" s="213" t="s">
        <v>296</v>
      </c>
      <c r="C21" s="166" t="s">
        <v>274</v>
      </c>
      <c r="D21" s="167" t="s">
        <v>297</v>
      </c>
      <c r="E21" s="167" t="s">
        <v>298</v>
      </c>
    </row>
    <row r="22" spans="2:5">
      <c r="B22" s="213"/>
      <c r="C22" s="166" t="s">
        <v>276</v>
      </c>
      <c r="D22" s="167" t="s">
        <v>299</v>
      </c>
      <c r="E22" s="167" t="s">
        <v>300</v>
      </c>
    </row>
    <row r="23" spans="2:5" ht="24">
      <c r="B23" s="213"/>
      <c r="C23" s="166" t="s">
        <v>278</v>
      </c>
      <c r="D23" s="167" t="s">
        <v>301</v>
      </c>
      <c r="E23" s="167" t="s">
        <v>302</v>
      </c>
    </row>
    <row r="24" spans="2:5">
      <c r="B24" s="213"/>
      <c r="C24" s="166" t="s">
        <v>280</v>
      </c>
      <c r="D24" s="167" t="s">
        <v>303</v>
      </c>
      <c r="E24" s="168"/>
    </row>
    <row r="25" spans="2:5">
      <c r="B25" s="213"/>
      <c r="C25" s="166" t="s">
        <v>304</v>
      </c>
      <c r="D25" s="167" t="s">
        <v>305</v>
      </c>
      <c r="E25" s="168"/>
    </row>
    <row r="26" spans="2:5">
      <c r="B26" s="213" t="s">
        <v>344</v>
      </c>
      <c r="C26" s="166" t="s">
        <v>274</v>
      </c>
      <c r="D26" s="215" t="s">
        <v>306</v>
      </c>
      <c r="E26" s="216"/>
    </row>
    <row r="27" spans="2:5" ht="31.5" customHeight="1">
      <c r="B27" s="214"/>
      <c r="C27" s="166" t="s">
        <v>276</v>
      </c>
      <c r="D27" s="215" t="s">
        <v>307</v>
      </c>
      <c r="E27" s="216"/>
    </row>
    <row r="28" spans="2:5">
      <c r="B28" s="214"/>
      <c r="C28" s="166" t="s">
        <v>278</v>
      </c>
      <c r="D28" s="215" t="s">
        <v>308</v>
      </c>
      <c r="E28" s="216"/>
    </row>
    <row r="29" spans="2:5">
      <c r="B29" s="214"/>
      <c r="C29" s="166" t="s">
        <v>280</v>
      </c>
      <c r="D29" s="215" t="s">
        <v>309</v>
      </c>
      <c r="E29" s="216"/>
    </row>
    <row r="30" spans="2:5">
      <c r="B30" s="213" t="s">
        <v>345</v>
      </c>
      <c r="C30" s="166" t="s">
        <v>274</v>
      </c>
      <c r="D30" s="215" t="s">
        <v>310</v>
      </c>
      <c r="E30" s="216"/>
    </row>
    <row r="31" spans="2:5">
      <c r="B31" s="214"/>
      <c r="C31" s="166" t="s">
        <v>276</v>
      </c>
      <c r="D31" s="215" t="s">
        <v>311</v>
      </c>
      <c r="E31" s="216"/>
    </row>
    <row r="32" spans="2:5" ht="24">
      <c r="B32" s="167" t="s">
        <v>346</v>
      </c>
      <c r="C32" s="168"/>
      <c r="D32" s="215" t="s">
        <v>312</v>
      </c>
      <c r="E32" s="216"/>
    </row>
    <row r="33" spans="2:5">
      <c r="B33" s="213" t="s">
        <v>347</v>
      </c>
      <c r="C33" s="166" t="s">
        <v>313</v>
      </c>
      <c r="D33" s="215" t="s">
        <v>314</v>
      </c>
      <c r="E33" s="216"/>
    </row>
    <row r="34" spans="2:5">
      <c r="B34" s="214"/>
      <c r="C34" s="166" t="s">
        <v>315</v>
      </c>
      <c r="D34" s="215" t="s">
        <v>316</v>
      </c>
      <c r="E34" s="216"/>
    </row>
    <row r="35" spans="2:5" ht="24">
      <c r="B35" s="167" t="s">
        <v>348</v>
      </c>
      <c r="C35" s="168"/>
      <c r="D35" s="215" t="s">
        <v>317</v>
      </c>
      <c r="E35" s="216"/>
    </row>
    <row r="36" spans="2:5" ht="24">
      <c r="B36" s="167" t="s">
        <v>349</v>
      </c>
      <c r="C36" s="168"/>
      <c r="D36" s="215" t="s">
        <v>350</v>
      </c>
      <c r="E36" s="216"/>
    </row>
    <row r="37" spans="2:5" ht="24">
      <c r="B37" s="167" t="s">
        <v>318</v>
      </c>
      <c r="C37" s="166" t="s">
        <v>319</v>
      </c>
      <c r="D37" s="215" t="s">
        <v>320</v>
      </c>
      <c r="E37" s="216"/>
    </row>
    <row r="38" spans="2:5">
      <c r="B38" s="167" t="s">
        <v>321</v>
      </c>
      <c r="C38" s="166" t="s">
        <v>319</v>
      </c>
      <c r="D38" s="215" t="s">
        <v>320</v>
      </c>
      <c r="E38" s="216"/>
    </row>
    <row r="39" spans="2:5" ht="24">
      <c r="B39" s="167" t="s">
        <v>322</v>
      </c>
      <c r="C39" s="166" t="s">
        <v>319</v>
      </c>
      <c r="D39" s="215" t="s">
        <v>320</v>
      </c>
      <c r="E39" s="216"/>
    </row>
    <row r="40" spans="2:5">
      <c r="B40" s="213" t="s">
        <v>323</v>
      </c>
      <c r="C40" s="166" t="s">
        <v>319</v>
      </c>
      <c r="D40" s="215" t="s">
        <v>320</v>
      </c>
      <c r="E40" s="216"/>
    </row>
    <row r="41" spans="2:5">
      <c r="B41" s="213"/>
      <c r="C41" s="166" t="s">
        <v>319</v>
      </c>
      <c r="D41" s="215" t="s">
        <v>324</v>
      </c>
      <c r="E41" s="216"/>
    </row>
    <row r="42" spans="2:5">
      <c r="B42" s="167" t="s">
        <v>325</v>
      </c>
      <c r="C42" s="166" t="s">
        <v>319</v>
      </c>
      <c r="D42" s="215" t="s">
        <v>320</v>
      </c>
      <c r="E42" s="216"/>
    </row>
    <row r="43" spans="2:5" ht="24">
      <c r="B43" s="167" t="s">
        <v>326</v>
      </c>
      <c r="C43" s="166" t="s">
        <v>319</v>
      </c>
      <c r="D43" s="215" t="s">
        <v>327</v>
      </c>
      <c r="E43" s="216"/>
    </row>
    <row r="44" spans="2:5" ht="24">
      <c r="B44" s="167" t="s">
        <v>328</v>
      </c>
      <c r="C44" s="166" t="s">
        <v>319</v>
      </c>
      <c r="D44" s="215" t="s">
        <v>320</v>
      </c>
      <c r="E44" s="216"/>
    </row>
    <row r="45" spans="2:5" ht="24">
      <c r="B45" s="167" t="s">
        <v>329</v>
      </c>
      <c r="C45" s="166" t="s">
        <v>319</v>
      </c>
      <c r="D45" s="215" t="s">
        <v>330</v>
      </c>
      <c r="E45" s="216"/>
    </row>
    <row r="46" spans="2:5">
      <c r="B46" s="213" t="s">
        <v>331</v>
      </c>
      <c r="C46" s="217" t="s">
        <v>319</v>
      </c>
      <c r="D46" s="215" t="s">
        <v>332</v>
      </c>
      <c r="E46" s="216"/>
    </row>
    <row r="47" spans="2:5">
      <c r="B47" s="213"/>
      <c r="C47" s="217"/>
      <c r="D47" s="215" t="s">
        <v>333</v>
      </c>
      <c r="E47" s="216"/>
    </row>
    <row r="48" spans="2:5">
      <c r="B48" s="213"/>
      <c r="C48" s="217"/>
      <c r="D48" s="215" t="s">
        <v>334</v>
      </c>
      <c r="E48" s="216"/>
    </row>
    <row r="49" spans="2:5">
      <c r="B49" s="213" t="s">
        <v>335</v>
      </c>
      <c r="C49" s="217" t="s">
        <v>319</v>
      </c>
      <c r="D49" s="215" t="s">
        <v>336</v>
      </c>
      <c r="E49" s="216"/>
    </row>
    <row r="50" spans="2:5">
      <c r="B50" s="213"/>
      <c r="C50" s="217"/>
      <c r="D50" s="215" t="s">
        <v>337</v>
      </c>
      <c r="E50" s="216"/>
    </row>
    <row r="51" spans="2:5">
      <c r="B51" s="213"/>
      <c r="C51" s="217"/>
      <c r="D51" s="215" t="s">
        <v>338</v>
      </c>
      <c r="E51" s="216"/>
    </row>
    <row r="52" spans="2:5" ht="24">
      <c r="B52" s="167" t="s">
        <v>353</v>
      </c>
      <c r="C52" s="167" t="s">
        <v>339</v>
      </c>
      <c r="D52" s="215" t="s">
        <v>340</v>
      </c>
      <c r="E52" s="216"/>
    </row>
    <row r="53" spans="2:5">
      <c r="B53" s="179" t="s">
        <v>378</v>
      </c>
    </row>
  </sheetData>
  <mergeCells count="58">
    <mergeCell ref="B4:B7"/>
    <mergeCell ref="B13:B16"/>
    <mergeCell ref="B21:B25"/>
    <mergeCell ref="D9:E9"/>
    <mergeCell ref="D10:E10"/>
    <mergeCell ref="D11:E11"/>
    <mergeCell ref="D12:E12"/>
    <mergeCell ref="D8:E8"/>
    <mergeCell ref="D13:E13"/>
    <mergeCell ref="D14:E14"/>
    <mergeCell ref="D15:E15"/>
    <mergeCell ref="D16:E16"/>
    <mergeCell ref="D18:E18"/>
    <mergeCell ref="D17:E17"/>
    <mergeCell ref="B8:B11"/>
    <mergeCell ref="B17:B20"/>
    <mergeCell ref="B40:B41"/>
    <mergeCell ref="B46:B48"/>
    <mergeCell ref="C46:C48"/>
    <mergeCell ref="B49:B51"/>
    <mergeCell ref="C49:C51"/>
    <mergeCell ref="D3:E3"/>
    <mergeCell ref="D4:E4"/>
    <mergeCell ref="D5:E5"/>
    <mergeCell ref="D6:E6"/>
    <mergeCell ref="D7:E7"/>
    <mergeCell ref="D32:E32"/>
    <mergeCell ref="D33:E33"/>
    <mergeCell ref="D38:E38"/>
    <mergeCell ref="D39:E39"/>
    <mergeCell ref="D40:E40"/>
    <mergeCell ref="D36:E36"/>
    <mergeCell ref="D37:E37"/>
    <mergeCell ref="D35:E35"/>
    <mergeCell ref="D30:E30"/>
    <mergeCell ref="D31:E31"/>
    <mergeCell ref="D19:E19"/>
    <mergeCell ref="D20:E20"/>
    <mergeCell ref="D26:E26"/>
    <mergeCell ref="D27:E27"/>
    <mergeCell ref="D28:E28"/>
    <mergeCell ref="D29:E29"/>
    <mergeCell ref="B26:B29"/>
    <mergeCell ref="B30:B31"/>
    <mergeCell ref="B33:B34"/>
    <mergeCell ref="D34:E34"/>
    <mergeCell ref="D52:E52"/>
    <mergeCell ref="D41:E41"/>
    <mergeCell ref="D42:E42"/>
    <mergeCell ref="D43:E43"/>
    <mergeCell ref="D44:E44"/>
    <mergeCell ref="D45:E45"/>
    <mergeCell ref="D46:E46"/>
    <mergeCell ref="D47:E47"/>
    <mergeCell ref="D48:E48"/>
    <mergeCell ref="D50:E50"/>
    <mergeCell ref="D51:E51"/>
    <mergeCell ref="D49:E49"/>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34"/>
  <sheetViews>
    <sheetView workbookViewId="0"/>
  </sheetViews>
  <sheetFormatPr defaultRowHeight="13"/>
  <cols>
    <col min="1" max="1" width="4.26953125" customWidth="1"/>
    <col min="3" max="16" width="6.08984375" customWidth="1"/>
  </cols>
  <sheetData>
    <row r="1" spans="2:16">
      <c r="B1" t="s">
        <v>382</v>
      </c>
    </row>
    <row r="3" spans="2:16">
      <c r="B3" t="s">
        <v>360</v>
      </c>
    </row>
    <row r="4" spans="2:16">
      <c r="B4" s="170" t="s">
        <v>354</v>
      </c>
      <c r="C4" s="217" t="s">
        <v>355</v>
      </c>
      <c r="D4" s="217"/>
      <c r="E4" s="217"/>
      <c r="F4" s="217"/>
      <c r="G4" s="217" t="s">
        <v>356</v>
      </c>
      <c r="H4" s="217"/>
      <c r="I4" s="217"/>
      <c r="J4" s="217"/>
      <c r="K4" s="217" t="s">
        <v>357</v>
      </c>
      <c r="L4" s="217"/>
      <c r="M4" s="220" t="s">
        <v>383</v>
      </c>
      <c r="N4" s="221"/>
      <c r="O4" s="222"/>
      <c r="P4" s="223"/>
    </row>
    <row r="5" spans="2:16">
      <c r="B5" s="171" t="s">
        <v>366</v>
      </c>
      <c r="C5" s="166" t="s">
        <v>274</v>
      </c>
      <c r="D5" s="166" t="s">
        <v>276</v>
      </c>
      <c r="E5" s="166" t="s">
        <v>278</v>
      </c>
      <c r="F5" s="166" t="s">
        <v>280</v>
      </c>
      <c r="G5" s="166" t="s">
        <v>274</v>
      </c>
      <c r="H5" s="166" t="s">
        <v>276</v>
      </c>
      <c r="I5" s="166" t="s">
        <v>278</v>
      </c>
      <c r="J5" s="166" t="s">
        <v>280</v>
      </c>
      <c r="K5" s="166" t="s">
        <v>274</v>
      </c>
      <c r="L5" s="166" t="s">
        <v>276</v>
      </c>
      <c r="M5" s="166" t="s">
        <v>274</v>
      </c>
      <c r="N5" s="166" t="s">
        <v>276</v>
      </c>
      <c r="O5" s="166" t="s">
        <v>278</v>
      </c>
      <c r="P5" s="166" t="s">
        <v>280</v>
      </c>
    </row>
    <row r="6" spans="2:16">
      <c r="B6" s="166" t="s">
        <v>358</v>
      </c>
      <c r="C6" s="169">
        <v>4</v>
      </c>
      <c r="D6" s="169">
        <v>8</v>
      </c>
      <c r="E6" s="167">
        <v>12</v>
      </c>
      <c r="F6" s="167">
        <v>15</v>
      </c>
      <c r="G6" s="169">
        <v>5</v>
      </c>
      <c r="H6" s="167">
        <v>10</v>
      </c>
      <c r="I6" s="167">
        <v>15</v>
      </c>
      <c r="J6" s="167">
        <v>20</v>
      </c>
      <c r="K6" s="169">
        <v>2</v>
      </c>
      <c r="L6" s="169">
        <v>4</v>
      </c>
      <c r="M6" s="169">
        <v>4</v>
      </c>
      <c r="N6" s="169">
        <v>8</v>
      </c>
      <c r="O6" s="167">
        <v>12</v>
      </c>
      <c r="P6" s="167">
        <v>15</v>
      </c>
    </row>
    <row r="7" spans="2:16">
      <c r="B7" s="166" t="s">
        <v>359</v>
      </c>
      <c r="C7" s="169">
        <v>5</v>
      </c>
      <c r="D7" s="169">
        <v>10</v>
      </c>
      <c r="E7" s="167">
        <v>15</v>
      </c>
      <c r="F7" s="167">
        <v>20</v>
      </c>
      <c r="G7" s="169">
        <v>7</v>
      </c>
      <c r="H7" s="167">
        <v>12</v>
      </c>
      <c r="I7" s="167">
        <v>20</v>
      </c>
      <c r="J7" s="167">
        <v>25</v>
      </c>
      <c r="K7" s="169">
        <v>3</v>
      </c>
      <c r="L7" s="169">
        <v>5</v>
      </c>
      <c r="M7" s="169">
        <v>5</v>
      </c>
      <c r="N7" s="169">
        <v>10</v>
      </c>
      <c r="O7" s="167">
        <v>15</v>
      </c>
      <c r="P7" s="167">
        <v>20</v>
      </c>
    </row>
    <row r="9" spans="2:16">
      <c r="B9" t="s">
        <v>367</v>
      </c>
    </row>
    <row r="10" spans="2:16">
      <c r="B10" s="170" t="s">
        <v>354</v>
      </c>
      <c r="C10" s="217" t="s">
        <v>274</v>
      </c>
      <c r="D10" s="217" t="s">
        <v>276</v>
      </c>
      <c r="E10" s="217" t="s">
        <v>278</v>
      </c>
      <c r="F10" s="217" t="s">
        <v>280</v>
      </c>
    </row>
    <row r="11" spans="2:16">
      <c r="B11" s="171" t="s">
        <v>366</v>
      </c>
      <c r="C11" s="217"/>
      <c r="D11" s="217"/>
      <c r="E11" s="217"/>
      <c r="F11" s="217"/>
    </row>
    <row r="12" spans="2:16">
      <c r="B12" s="166" t="s">
        <v>358</v>
      </c>
      <c r="C12" s="166">
        <v>4</v>
      </c>
      <c r="D12" s="166">
        <v>8</v>
      </c>
      <c r="E12" s="166">
        <v>10</v>
      </c>
      <c r="F12" s="166">
        <v>12</v>
      </c>
    </row>
    <row r="13" spans="2:16">
      <c r="B13" s="166" t="s">
        <v>359</v>
      </c>
      <c r="C13" s="166">
        <v>6</v>
      </c>
      <c r="D13" s="166">
        <v>10</v>
      </c>
      <c r="E13" s="166">
        <v>13</v>
      </c>
      <c r="F13" s="166">
        <v>16</v>
      </c>
    </row>
    <row r="15" spans="2:16">
      <c r="B15" t="s">
        <v>377</v>
      </c>
    </row>
    <row r="16" spans="2:16" ht="18" customHeight="1">
      <c r="B16" s="170" t="s">
        <v>376</v>
      </c>
      <c r="C16" s="224" t="s">
        <v>371</v>
      </c>
      <c r="D16" s="225"/>
      <c r="E16" s="225"/>
      <c r="F16" s="226"/>
      <c r="G16" s="224" t="s">
        <v>370</v>
      </c>
      <c r="H16" s="225"/>
      <c r="I16" s="225"/>
      <c r="J16" s="226"/>
    </row>
    <row r="17" spans="2:14" ht="17.25" customHeight="1">
      <c r="B17" s="172"/>
      <c r="C17" s="220" t="s">
        <v>368</v>
      </c>
      <c r="D17" s="227"/>
      <c r="E17" s="227"/>
      <c r="F17" s="228"/>
      <c r="G17" s="220" t="s">
        <v>369</v>
      </c>
      <c r="H17" s="227"/>
      <c r="I17" s="227"/>
      <c r="J17" s="228"/>
    </row>
    <row r="18" spans="2:14">
      <c r="B18" s="173" t="s">
        <v>366</v>
      </c>
      <c r="C18" s="166" t="s">
        <v>372</v>
      </c>
      <c r="D18" s="166" t="s">
        <v>373</v>
      </c>
      <c r="E18" s="166" t="s">
        <v>375</v>
      </c>
      <c r="F18" s="166" t="s">
        <v>374</v>
      </c>
      <c r="G18" s="166" t="s">
        <v>372</v>
      </c>
      <c r="H18" s="166" t="s">
        <v>373</v>
      </c>
      <c r="I18" s="166" t="s">
        <v>375</v>
      </c>
      <c r="J18" s="166" t="s">
        <v>374</v>
      </c>
    </row>
    <row r="19" spans="2:14">
      <c r="B19" s="166" t="s">
        <v>358</v>
      </c>
      <c r="C19" s="166">
        <v>6</v>
      </c>
      <c r="D19" s="166">
        <v>12</v>
      </c>
      <c r="E19" s="166">
        <v>15</v>
      </c>
      <c r="F19" s="166">
        <v>25</v>
      </c>
      <c r="G19" s="166">
        <v>1.5</v>
      </c>
      <c r="H19" s="166">
        <v>2</v>
      </c>
      <c r="I19" s="166">
        <v>3</v>
      </c>
      <c r="J19" s="166">
        <v>4</v>
      </c>
    </row>
    <row r="20" spans="2:14">
      <c r="B20" s="166" t="s">
        <v>359</v>
      </c>
      <c r="C20" s="166">
        <v>8</v>
      </c>
      <c r="D20" s="166">
        <v>15</v>
      </c>
      <c r="E20" s="166">
        <v>20</v>
      </c>
      <c r="F20" s="166">
        <v>30</v>
      </c>
      <c r="G20" s="166">
        <v>2</v>
      </c>
      <c r="H20" s="166">
        <v>3</v>
      </c>
      <c r="I20" s="166">
        <v>4</v>
      </c>
      <c r="J20" s="166">
        <v>5</v>
      </c>
    </row>
    <row r="22" spans="2:14">
      <c r="B22" t="s">
        <v>365</v>
      </c>
    </row>
    <row r="23" spans="2:14">
      <c r="B23" s="170" t="s">
        <v>354</v>
      </c>
      <c r="C23" s="217" t="s">
        <v>361</v>
      </c>
      <c r="D23" s="217"/>
      <c r="E23" s="217" t="s">
        <v>362</v>
      </c>
      <c r="F23" s="217"/>
      <c r="G23" s="217"/>
      <c r="H23" s="217" t="s">
        <v>363</v>
      </c>
      <c r="I23" s="217"/>
      <c r="J23" s="217"/>
      <c r="K23" s="217"/>
      <c r="L23" s="217"/>
      <c r="M23" s="219" t="s">
        <v>364</v>
      </c>
      <c r="N23" s="219"/>
    </row>
    <row r="24" spans="2:14">
      <c r="B24" s="171" t="s">
        <v>366</v>
      </c>
      <c r="C24" s="166" t="s">
        <v>274</v>
      </c>
      <c r="D24" s="166" t="s">
        <v>276</v>
      </c>
      <c r="E24" s="166" t="s">
        <v>278</v>
      </c>
      <c r="F24" s="166" t="s">
        <v>280</v>
      </c>
      <c r="G24" s="166" t="s">
        <v>304</v>
      </c>
      <c r="H24" s="166" t="s">
        <v>274</v>
      </c>
      <c r="I24" s="166" t="s">
        <v>276</v>
      </c>
      <c r="J24" s="166" t="s">
        <v>278</v>
      </c>
      <c r="K24" s="166" t="s">
        <v>280</v>
      </c>
      <c r="L24" s="166" t="s">
        <v>304</v>
      </c>
      <c r="M24" s="166" t="s">
        <v>280</v>
      </c>
      <c r="N24" s="166" t="s">
        <v>304</v>
      </c>
    </row>
    <row r="25" spans="2:14">
      <c r="B25" s="166" t="s">
        <v>358</v>
      </c>
      <c r="C25" s="169">
        <v>6</v>
      </c>
      <c r="D25" s="167">
        <v>10</v>
      </c>
      <c r="E25" s="167">
        <v>12</v>
      </c>
      <c r="F25" s="167">
        <v>15</v>
      </c>
      <c r="G25" s="167">
        <v>20</v>
      </c>
      <c r="H25" s="169">
        <v>7</v>
      </c>
      <c r="I25" s="167">
        <v>12</v>
      </c>
      <c r="J25" s="167">
        <v>16</v>
      </c>
      <c r="K25" s="167">
        <v>20</v>
      </c>
      <c r="L25" s="167">
        <v>30</v>
      </c>
      <c r="M25" s="166">
        <v>12</v>
      </c>
      <c r="N25" s="166">
        <v>20</v>
      </c>
    </row>
    <row r="26" spans="2:14">
      <c r="B26" s="166" t="s">
        <v>359</v>
      </c>
      <c r="C26" s="169">
        <v>8</v>
      </c>
      <c r="D26" s="167">
        <v>12</v>
      </c>
      <c r="E26" s="167">
        <v>15</v>
      </c>
      <c r="F26" s="167">
        <v>20</v>
      </c>
      <c r="G26" s="167">
        <v>25</v>
      </c>
      <c r="H26" s="169">
        <v>10</v>
      </c>
      <c r="I26" s="167">
        <v>15</v>
      </c>
      <c r="J26" s="167">
        <v>20</v>
      </c>
      <c r="K26" s="167">
        <v>25</v>
      </c>
      <c r="L26" s="167">
        <v>35</v>
      </c>
      <c r="M26" s="166">
        <v>15</v>
      </c>
      <c r="N26" s="166">
        <v>25</v>
      </c>
    </row>
    <row r="28" spans="2:14">
      <c r="B28" t="s">
        <v>381</v>
      </c>
    </row>
    <row r="29" spans="2:14">
      <c r="B29" s="177" t="s">
        <v>354</v>
      </c>
      <c r="C29" s="229" t="s">
        <v>339</v>
      </c>
      <c r="D29" s="230"/>
    </row>
    <row r="30" spans="2:14">
      <c r="B30" s="178" t="s">
        <v>366</v>
      </c>
      <c r="C30" s="166" t="s">
        <v>274</v>
      </c>
      <c r="D30" s="166" t="s">
        <v>276</v>
      </c>
    </row>
    <row r="31" spans="2:14">
      <c r="B31" s="176" t="s">
        <v>358</v>
      </c>
      <c r="C31" s="174">
        <v>9</v>
      </c>
      <c r="D31" s="175">
        <v>45</v>
      </c>
    </row>
    <row r="32" spans="2:14">
      <c r="B32" s="176" t="s">
        <v>359</v>
      </c>
      <c r="C32" s="174">
        <v>12</v>
      </c>
      <c r="D32" s="175">
        <v>60</v>
      </c>
    </row>
    <row r="33" spans="2:2">
      <c r="B33" t="s">
        <v>379</v>
      </c>
    </row>
    <row r="34" spans="2:2">
      <c r="B34" t="s">
        <v>380</v>
      </c>
    </row>
  </sheetData>
  <mergeCells count="17">
    <mergeCell ref="C29:D29"/>
    <mergeCell ref="D10:D11"/>
    <mergeCell ref="E10:E11"/>
    <mergeCell ref="F10:F11"/>
    <mergeCell ref="C4:F4"/>
    <mergeCell ref="C23:D23"/>
    <mergeCell ref="E23:G23"/>
    <mergeCell ref="H23:L23"/>
    <mergeCell ref="M23:N23"/>
    <mergeCell ref="C10:C11"/>
    <mergeCell ref="M4:P4"/>
    <mergeCell ref="C16:F16"/>
    <mergeCell ref="C17:F17"/>
    <mergeCell ref="G16:J16"/>
    <mergeCell ref="G17:J17"/>
    <mergeCell ref="G4:J4"/>
    <mergeCell ref="K4:L4"/>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4"/>
  <sheetViews>
    <sheetView workbookViewId="0">
      <selection activeCell="A2" sqref="A2"/>
    </sheetView>
  </sheetViews>
  <sheetFormatPr defaultRowHeight="13"/>
  <cols>
    <col min="1" max="1" width="5.7265625" customWidth="1"/>
    <col min="2" max="2" width="5.08984375" customWidth="1"/>
    <col min="3" max="3" width="7" customWidth="1"/>
    <col min="4" max="4" width="10" customWidth="1"/>
    <col min="5" max="7" width="13.36328125" customWidth="1"/>
    <col min="8" max="8" width="12.90625" customWidth="1"/>
  </cols>
  <sheetData>
    <row r="2" spans="2:8" ht="16.5">
      <c r="B2" s="189" t="s">
        <v>408</v>
      </c>
    </row>
    <row r="4" spans="2:8">
      <c r="B4" t="s">
        <v>412</v>
      </c>
    </row>
    <row r="7" spans="2:8">
      <c r="B7" t="s">
        <v>409</v>
      </c>
    </row>
    <row r="8" spans="2:8">
      <c r="C8" s="175"/>
      <c r="D8" s="162" t="s">
        <v>390</v>
      </c>
      <c r="E8" s="162" t="s">
        <v>391</v>
      </c>
      <c r="F8" s="162" t="s">
        <v>389</v>
      </c>
      <c r="G8" s="162" t="s">
        <v>394</v>
      </c>
    </row>
    <row r="9" spans="2:8">
      <c r="C9" s="162" t="s">
        <v>387</v>
      </c>
      <c r="D9" s="162" t="s">
        <v>401</v>
      </c>
      <c r="E9" s="162" t="s">
        <v>392</v>
      </c>
      <c r="F9" s="162">
        <v>10</v>
      </c>
      <c r="G9" s="162" t="s">
        <v>393</v>
      </c>
    </row>
    <row r="10" spans="2:8">
      <c r="C10" s="162" t="s">
        <v>388</v>
      </c>
      <c r="D10" s="162" t="s">
        <v>402</v>
      </c>
      <c r="E10" s="162" t="s">
        <v>392</v>
      </c>
      <c r="F10" s="162">
        <v>15</v>
      </c>
      <c r="G10" s="175"/>
    </row>
    <row r="12" spans="2:8">
      <c r="B12" t="s">
        <v>410</v>
      </c>
    </row>
    <row r="13" spans="2:8">
      <c r="C13" s="233"/>
      <c r="D13" s="234"/>
      <c r="E13" s="162" t="s">
        <v>395</v>
      </c>
      <c r="F13" s="162" t="s">
        <v>396</v>
      </c>
      <c r="G13" s="162" t="s">
        <v>397</v>
      </c>
      <c r="H13" s="162" t="s">
        <v>398</v>
      </c>
    </row>
    <row r="14" spans="2:8">
      <c r="C14" s="235" t="s">
        <v>399</v>
      </c>
      <c r="D14" s="236"/>
      <c r="E14" s="162">
        <v>5</v>
      </c>
      <c r="F14" s="162">
        <v>6</v>
      </c>
      <c r="G14" s="162">
        <v>7</v>
      </c>
      <c r="H14" s="162">
        <v>8</v>
      </c>
    </row>
    <row r="15" spans="2:8">
      <c r="C15" s="235" t="s">
        <v>400</v>
      </c>
      <c r="D15" s="236"/>
      <c r="E15" s="162">
        <v>10</v>
      </c>
      <c r="F15" s="162">
        <v>12</v>
      </c>
      <c r="G15" s="162">
        <v>14</v>
      </c>
      <c r="H15" s="162">
        <v>16</v>
      </c>
    </row>
    <row r="16" spans="2:8">
      <c r="C16" s="231" t="s">
        <v>387</v>
      </c>
      <c r="D16" s="162" t="s">
        <v>400</v>
      </c>
      <c r="E16" s="162">
        <v>10</v>
      </c>
      <c r="F16" s="162">
        <v>12</v>
      </c>
      <c r="G16" s="162">
        <v>3</v>
      </c>
      <c r="H16" s="162" t="s">
        <v>405</v>
      </c>
    </row>
    <row r="17" spans="3:8">
      <c r="C17" s="232"/>
      <c r="D17" s="181" t="s">
        <v>404</v>
      </c>
      <c r="E17" s="183">
        <f>E16/F9</f>
        <v>1</v>
      </c>
      <c r="F17" s="162">
        <f>F16/F9</f>
        <v>1.2</v>
      </c>
      <c r="G17" s="162">
        <f>G16/F9</f>
        <v>0.3</v>
      </c>
      <c r="H17" s="162" t="s">
        <v>405</v>
      </c>
    </row>
    <row r="18" spans="3:8">
      <c r="C18" s="237" t="s">
        <v>388</v>
      </c>
      <c r="D18" s="162" t="s">
        <v>400</v>
      </c>
      <c r="E18" s="182" t="s">
        <v>405</v>
      </c>
      <c r="F18" s="162" t="s">
        <v>405</v>
      </c>
      <c r="G18" s="185">
        <v>11</v>
      </c>
      <c r="H18" s="162">
        <v>16</v>
      </c>
    </row>
    <row r="19" spans="3:8">
      <c r="C19" s="237"/>
      <c r="D19" s="181" t="s">
        <v>404</v>
      </c>
      <c r="E19" s="182" t="s">
        <v>405</v>
      </c>
      <c r="F19" s="162" t="s">
        <v>405</v>
      </c>
      <c r="G19" s="184">
        <f>G18/F10</f>
        <v>0.73333333333333328</v>
      </c>
      <c r="H19" s="184">
        <f>H18/F10</f>
        <v>1.0666666666666667</v>
      </c>
    </row>
    <row r="20" spans="3:8">
      <c r="C20" s="162" t="s">
        <v>239</v>
      </c>
      <c r="D20" s="181" t="s">
        <v>404</v>
      </c>
      <c r="E20" s="183">
        <f>E15/F9</f>
        <v>1</v>
      </c>
      <c r="F20" s="162">
        <f>F16/F9</f>
        <v>1.2</v>
      </c>
      <c r="G20" s="184">
        <f>G15/(F9+F10)</f>
        <v>0.56000000000000005</v>
      </c>
      <c r="H20" s="184">
        <f>H15/F10</f>
        <v>1.0666666666666667</v>
      </c>
    </row>
    <row r="21" spans="3:8">
      <c r="C21" s="180"/>
      <c r="D21" s="186"/>
      <c r="E21" s="187"/>
      <c r="F21" s="180"/>
      <c r="G21" s="188"/>
      <c r="H21" s="188"/>
    </row>
    <row r="22" spans="3:8">
      <c r="C22" s="36" t="s">
        <v>403</v>
      </c>
    </row>
    <row r="23" spans="3:8">
      <c r="C23" t="s">
        <v>406</v>
      </c>
    </row>
    <row r="24" spans="3:8">
      <c r="C24" t="s">
        <v>407</v>
      </c>
    </row>
  </sheetData>
  <mergeCells count="5">
    <mergeCell ref="C16:C17"/>
    <mergeCell ref="C13:D13"/>
    <mergeCell ref="C14:D14"/>
    <mergeCell ref="C15:D15"/>
    <mergeCell ref="C18:C19"/>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H20"/>
  <sheetViews>
    <sheetView view="pageBreakPreview" zoomScale="80" zoomScaleNormal="100" zoomScaleSheetLayoutView="80" workbookViewId="0"/>
  </sheetViews>
  <sheetFormatPr defaultColWidth="9" defaultRowHeight="13"/>
  <cols>
    <col min="1" max="1" width="9" style="8"/>
    <col min="2" max="2" width="29.36328125" style="8" customWidth="1"/>
    <col min="3" max="3" width="15.36328125" style="8" customWidth="1"/>
    <col min="4" max="4" width="24.453125" style="8" customWidth="1"/>
    <col min="5" max="5" width="16.26953125" style="8" customWidth="1"/>
    <col min="6" max="6" width="13.90625" style="8" customWidth="1"/>
    <col min="7" max="7" width="55" style="8" customWidth="1"/>
    <col min="8" max="8" width="27.453125" style="8" customWidth="1"/>
    <col min="9" max="16384" width="9" style="8"/>
  </cols>
  <sheetData>
    <row r="1" spans="2:8" ht="36" customHeight="1">
      <c r="B1" s="42" t="s">
        <v>18</v>
      </c>
      <c r="C1" s="45"/>
      <c r="D1" s="45"/>
      <c r="E1" s="45"/>
      <c r="F1" s="45"/>
      <c r="G1" s="45"/>
    </row>
    <row r="2" spans="2:8" ht="36" customHeight="1">
      <c r="B2" s="258" t="s">
        <v>0</v>
      </c>
      <c r="C2" s="259"/>
      <c r="D2" s="259"/>
      <c r="E2" s="246" t="s">
        <v>53</v>
      </c>
      <c r="F2" s="246"/>
      <c r="G2" s="246"/>
    </row>
    <row r="3" spans="2:8" ht="36" customHeight="1">
      <c r="B3" s="246" t="s">
        <v>1</v>
      </c>
      <c r="C3" s="246"/>
      <c r="D3" s="246"/>
      <c r="E3" s="246" t="s">
        <v>53</v>
      </c>
      <c r="F3" s="246"/>
      <c r="G3" s="246"/>
    </row>
    <row r="4" spans="2:8" ht="36" customHeight="1">
      <c r="B4" s="246" t="s">
        <v>2</v>
      </c>
      <c r="C4" s="246"/>
      <c r="D4" s="246"/>
      <c r="E4" s="246" t="s">
        <v>53</v>
      </c>
      <c r="F4" s="246"/>
      <c r="G4" s="246"/>
    </row>
    <row r="5" spans="2:8" ht="36" customHeight="1">
      <c r="B5" s="246"/>
      <c r="C5" s="246"/>
      <c r="D5" s="246"/>
      <c r="E5" s="246" t="s">
        <v>3</v>
      </c>
      <c r="F5" s="246"/>
      <c r="G5" s="1" t="s">
        <v>9</v>
      </c>
    </row>
    <row r="6" spans="2:8" ht="36" customHeight="1">
      <c r="B6" s="238" t="s">
        <v>4</v>
      </c>
      <c r="C6" s="246" t="s">
        <v>5</v>
      </c>
      <c r="D6" s="9" t="s">
        <v>6</v>
      </c>
      <c r="E6" s="1"/>
      <c r="F6" s="1" t="s">
        <v>10</v>
      </c>
      <c r="G6" s="198" t="s">
        <v>52</v>
      </c>
    </row>
    <row r="7" spans="2:8" ht="36" customHeight="1">
      <c r="B7" s="238"/>
      <c r="C7" s="246"/>
      <c r="D7" s="9" t="s">
        <v>19</v>
      </c>
      <c r="E7" s="10"/>
      <c r="F7" s="1" t="s">
        <v>20</v>
      </c>
      <c r="G7" s="198" t="s">
        <v>443</v>
      </c>
    </row>
    <row r="8" spans="2:8" ht="36" customHeight="1">
      <c r="B8" s="238"/>
      <c r="C8" s="247" t="s">
        <v>21</v>
      </c>
      <c r="D8" s="248"/>
      <c r="E8" s="4" t="e">
        <f>60/E7/10</f>
        <v>#DIV/0!</v>
      </c>
      <c r="F8" s="1" t="s">
        <v>11</v>
      </c>
      <c r="G8" s="198" t="s">
        <v>439</v>
      </c>
    </row>
    <row r="9" spans="2:8" ht="36" customHeight="1">
      <c r="B9" s="238" t="s">
        <v>42</v>
      </c>
      <c r="C9" s="246" t="s">
        <v>7</v>
      </c>
      <c r="D9" s="9" t="s">
        <v>22</v>
      </c>
      <c r="E9" s="1"/>
      <c r="F9" s="1" t="s">
        <v>13</v>
      </c>
      <c r="G9" s="198" t="s">
        <v>436</v>
      </c>
    </row>
    <row r="10" spans="2:8" ht="36" customHeight="1">
      <c r="B10" s="238"/>
      <c r="C10" s="246"/>
      <c r="D10" s="9" t="s">
        <v>23</v>
      </c>
      <c r="E10" s="5"/>
      <c r="F10" s="1" t="s">
        <v>12</v>
      </c>
      <c r="G10" s="198" t="s">
        <v>440</v>
      </c>
    </row>
    <row r="11" spans="2:8" ht="36" customHeight="1">
      <c r="B11" s="238"/>
      <c r="C11" s="246"/>
      <c r="D11" s="11" t="s">
        <v>24</v>
      </c>
      <c r="E11" s="4">
        <f>E9*E10/100</f>
        <v>0</v>
      </c>
      <c r="F11" s="1" t="s">
        <v>13</v>
      </c>
      <c r="G11" s="198"/>
    </row>
    <row r="12" spans="2:8" ht="36" customHeight="1">
      <c r="B12" s="238"/>
      <c r="C12" s="238" t="s">
        <v>25</v>
      </c>
      <c r="D12" s="238"/>
      <c r="E12" s="4" t="e">
        <f>ROUNDDOWN(E8*E11,2)</f>
        <v>#DIV/0!</v>
      </c>
      <c r="F12" s="1" t="s">
        <v>14</v>
      </c>
      <c r="G12" s="207"/>
      <c r="H12" s="12"/>
    </row>
    <row r="13" spans="2:8" ht="36" customHeight="1">
      <c r="B13" s="249" t="s">
        <v>8</v>
      </c>
      <c r="C13" s="252" t="s">
        <v>26</v>
      </c>
      <c r="D13" s="41" t="s">
        <v>54</v>
      </c>
      <c r="E13" s="244"/>
      <c r="F13" s="245"/>
      <c r="G13" s="256" t="s">
        <v>436</v>
      </c>
    </row>
    <row r="14" spans="2:8" ht="36" customHeight="1">
      <c r="B14" s="250"/>
      <c r="C14" s="253"/>
      <c r="D14" s="41" t="s">
        <v>55</v>
      </c>
      <c r="E14" s="254"/>
      <c r="F14" s="255"/>
      <c r="G14" s="257"/>
    </row>
    <row r="15" spans="2:8" ht="36" customHeight="1">
      <c r="B15" s="250"/>
      <c r="C15" s="243" t="s">
        <v>27</v>
      </c>
      <c r="D15" s="243"/>
      <c r="E15" s="206">
        <f>IF(E13=0,0,_xlfn.DAYS(E14,E13)+1)</f>
        <v>0</v>
      </c>
      <c r="F15" s="2" t="s">
        <v>15</v>
      </c>
      <c r="G15" s="204"/>
    </row>
    <row r="16" spans="2:8" ht="71.25" customHeight="1">
      <c r="B16" s="250"/>
      <c r="C16" s="243" t="s">
        <v>28</v>
      </c>
      <c r="D16" s="243"/>
      <c r="E16" s="5"/>
      <c r="F16" s="1" t="s">
        <v>12</v>
      </c>
      <c r="G16" s="208" t="s">
        <v>442</v>
      </c>
    </row>
    <row r="17" spans="2:7" ht="36" customHeight="1">
      <c r="B17" s="251"/>
      <c r="C17" s="243" t="s">
        <v>29</v>
      </c>
      <c r="D17" s="243"/>
      <c r="E17" s="4">
        <f>E15*E16/100</f>
        <v>0</v>
      </c>
      <c r="F17" s="1" t="s">
        <v>15</v>
      </c>
      <c r="G17" s="198"/>
    </row>
    <row r="18" spans="2:7" ht="36" customHeight="1">
      <c r="B18" s="239" t="s">
        <v>449</v>
      </c>
      <c r="C18" s="238"/>
      <c r="D18" s="238"/>
      <c r="E18" s="4" t="e">
        <f>E12*E17</f>
        <v>#DIV/0!</v>
      </c>
      <c r="F18" s="1" t="s">
        <v>16</v>
      </c>
      <c r="G18" s="198"/>
    </row>
    <row r="19" spans="2:7" ht="57.75" customHeight="1">
      <c r="B19" s="240" t="s">
        <v>450</v>
      </c>
      <c r="C19" s="241"/>
      <c r="D19" s="242"/>
      <c r="E19" s="1"/>
      <c r="F19" s="1" t="s">
        <v>16</v>
      </c>
      <c r="G19" s="207" t="s">
        <v>444</v>
      </c>
    </row>
    <row r="20" spans="2:7" ht="36" customHeight="1">
      <c r="B20" s="238" t="s">
        <v>451</v>
      </c>
      <c r="C20" s="238"/>
      <c r="D20" s="238"/>
      <c r="E20" s="4" t="e">
        <f>E19/E18</f>
        <v>#DIV/0!</v>
      </c>
      <c r="F20" s="1" t="s">
        <v>17</v>
      </c>
      <c r="G20" s="198" t="s">
        <v>51</v>
      </c>
    </row>
  </sheetData>
  <mergeCells count="25">
    <mergeCell ref="B2:D2"/>
    <mergeCell ref="E2:G2"/>
    <mergeCell ref="B3:D3"/>
    <mergeCell ref="E3:G3"/>
    <mergeCell ref="B9:B12"/>
    <mergeCell ref="C9:C11"/>
    <mergeCell ref="C12:D12"/>
    <mergeCell ref="E13:F13"/>
    <mergeCell ref="B4:D4"/>
    <mergeCell ref="E4:G4"/>
    <mergeCell ref="B5:D5"/>
    <mergeCell ref="E5:F5"/>
    <mergeCell ref="B6:B8"/>
    <mergeCell ref="C6:C7"/>
    <mergeCell ref="C8:D8"/>
    <mergeCell ref="B13:B17"/>
    <mergeCell ref="C13:C14"/>
    <mergeCell ref="E14:F14"/>
    <mergeCell ref="G13:G14"/>
    <mergeCell ref="B20:D20"/>
    <mergeCell ref="B18:D18"/>
    <mergeCell ref="B19:D19"/>
    <mergeCell ref="C15:D15"/>
    <mergeCell ref="C16:D16"/>
    <mergeCell ref="C17:D17"/>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B1:H20"/>
  <sheetViews>
    <sheetView view="pageBreakPreview" zoomScale="80" zoomScaleNormal="100" zoomScaleSheetLayoutView="80" workbookViewId="0"/>
  </sheetViews>
  <sheetFormatPr defaultColWidth="9" defaultRowHeight="13"/>
  <cols>
    <col min="1" max="1" width="9" style="197"/>
    <col min="2" max="2" width="29.36328125" style="197" customWidth="1"/>
    <col min="3" max="3" width="15.36328125" style="197" customWidth="1"/>
    <col min="4" max="4" width="24.453125" style="197" customWidth="1"/>
    <col min="5" max="5" width="16.26953125" style="197" customWidth="1"/>
    <col min="6" max="6" width="13.90625" style="197" customWidth="1"/>
    <col min="7" max="7" width="55" style="197" customWidth="1"/>
    <col min="8" max="8" width="27.453125" style="197" customWidth="1"/>
    <col min="9" max="16384" width="9" style="197"/>
  </cols>
  <sheetData>
    <row r="1" spans="2:8" ht="36" customHeight="1">
      <c r="B1" s="195" t="s">
        <v>18</v>
      </c>
      <c r="C1" s="196"/>
      <c r="D1" s="196"/>
      <c r="E1" s="196"/>
      <c r="F1" s="196"/>
      <c r="G1" s="196"/>
    </row>
    <row r="2" spans="2:8" ht="36" customHeight="1">
      <c r="B2" s="270" t="s">
        <v>0</v>
      </c>
      <c r="C2" s="271"/>
      <c r="D2" s="271"/>
      <c r="E2" s="246" t="s">
        <v>437</v>
      </c>
      <c r="F2" s="246"/>
      <c r="G2" s="246"/>
    </row>
    <row r="3" spans="2:8" ht="36" customHeight="1">
      <c r="B3" s="269" t="s">
        <v>1</v>
      </c>
      <c r="C3" s="269"/>
      <c r="D3" s="269"/>
      <c r="E3" s="246" t="s">
        <v>438</v>
      </c>
      <c r="F3" s="246"/>
      <c r="G3" s="246"/>
    </row>
    <row r="4" spans="2:8" ht="36" customHeight="1">
      <c r="B4" s="269" t="s">
        <v>2</v>
      </c>
      <c r="C4" s="269"/>
      <c r="D4" s="269"/>
      <c r="E4" s="246" t="s">
        <v>53</v>
      </c>
      <c r="F4" s="246"/>
      <c r="G4" s="246"/>
    </row>
    <row r="5" spans="2:8" ht="36" customHeight="1">
      <c r="B5" s="269"/>
      <c r="C5" s="269"/>
      <c r="D5" s="269"/>
      <c r="E5" s="269" t="s">
        <v>3</v>
      </c>
      <c r="F5" s="269"/>
      <c r="G5" s="198" t="s">
        <v>9</v>
      </c>
    </row>
    <row r="6" spans="2:8" ht="36" customHeight="1">
      <c r="B6" s="268" t="s">
        <v>4</v>
      </c>
      <c r="C6" s="269" t="s">
        <v>5</v>
      </c>
      <c r="D6" s="199" t="s">
        <v>6</v>
      </c>
      <c r="E6" s="198">
        <v>4</v>
      </c>
      <c r="F6" s="198" t="s">
        <v>10</v>
      </c>
      <c r="G6" s="198" t="s">
        <v>52</v>
      </c>
    </row>
    <row r="7" spans="2:8" ht="36" customHeight="1">
      <c r="B7" s="268"/>
      <c r="C7" s="269"/>
      <c r="D7" s="199" t="s">
        <v>19</v>
      </c>
      <c r="E7" s="210">
        <v>10</v>
      </c>
      <c r="F7" s="198" t="s">
        <v>20</v>
      </c>
      <c r="G7" s="198" t="s">
        <v>443</v>
      </c>
    </row>
    <row r="8" spans="2:8" ht="36" customHeight="1">
      <c r="B8" s="268"/>
      <c r="C8" s="272" t="s">
        <v>21</v>
      </c>
      <c r="D8" s="273"/>
      <c r="E8" s="201">
        <f>60/E7/10</f>
        <v>0.6</v>
      </c>
      <c r="F8" s="198" t="s">
        <v>11</v>
      </c>
      <c r="G8" s="198" t="s">
        <v>439</v>
      </c>
    </row>
    <row r="9" spans="2:8" ht="36" customHeight="1">
      <c r="B9" s="268" t="s">
        <v>42</v>
      </c>
      <c r="C9" s="269" t="s">
        <v>7</v>
      </c>
      <c r="D9" s="199" t="s">
        <v>22</v>
      </c>
      <c r="E9" s="198">
        <v>8</v>
      </c>
      <c r="F9" s="198" t="s">
        <v>13</v>
      </c>
      <c r="G9" s="198" t="s">
        <v>436</v>
      </c>
    </row>
    <row r="10" spans="2:8" ht="36" customHeight="1">
      <c r="B10" s="268"/>
      <c r="C10" s="269"/>
      <c r="D10" s="199" t="s">
        <v>23</v>
      </c>
      <c r="E10" s="202">
        <v>50</v>
      </c>
      <c r="F10" s="198" t="s">
        <v>12</v>
      </c>
      <c r="G10" s="198" t="s">
        <v>440</v>
      </c>
    </row>
    <row r="11" spans="2:8" ht="36" customHeight="1">
      <c r="B11" s="268"/>
      <c r="C11" s="269"/>
      <c r="D11" s="200" t="s">
        <v>24</v>
      </c>
      <c r="E11" s="201">
        <f>E9*E10/100</f>
        <v>4</v>
      </c>
      <c r="F11" s="198" t="s">
        <v>13</v>
      </c>
      <c r="G11" s="198"/>
    </row>
    <row r="12" spans="2:8" ht="36" customHeight="1">
      <c r="B12" s="268"/>
      <c r="C12" s="268" t="s">
        <v>25</v>
      </c>
      <c r="D12" s="268"/>
      <c r="E12" s="201">
        <f>ROUNDDOWN(E8*E11,2)</f>
        <v>2.4</v>
      </c>
      <c r="F12" s="198" t="s">
        <v>14</v>
      </c>
      <c r="G12" s="200"/>
      <c r="H12" s="203"/>
    </row>
    <row r="13" spans="2:8" ht="36" customHeight="1">
      <c r="B13" s="260" t="s">
        <v>8</v>
      </c>
      <c r="C13" s="263" t="s">
        <v>26</v>
      </c>
      <c r="D13" s="199" t="s">
        <v>54</v>
      </c>
      <c r="E13" s="274">
        <v>44571</v>
      </c>
      <c r="F13" s="275"/>
      <c r="G13" s="256" t="s">
        <v>436</v>
      </c>
    </row>
    <row r="14" spans="2:8" ht="36" customHeight="1">
      <c r="B14" s="261"/>
      <c r="C14" s="264"/>
      <c r="D14" s="199" t="s">
        <v>55</v>
      </c>
      <c r="E14" s="265">
        <v>44651</v>
      </c>
      <c r="F14" s="266"/>
      <c r="G14" s="257"/>
    </row>
    <row r="15" spans="2:8" ht="36" customHeight="1">
      <c r="B15" s="261"/>
      <c r="C15" s="267" t="s">
        <v>27</v>
      </c>
      <c r="D15" s="267"/>
      <c r="E15" s="206">
        <f>IF(E13=0,0,_xlfn.DAYS(E14,E13)+1)</f>
        <v>81</v>
      </c>
      <c r="F15" s="204" t="s">
        <v>15</v>
      </c>
      <c r="G15" s="204"/>
    </row>
    <row r="16" spans="2:8" ht="58.5" customHeight="1">
      <c r="B16" s="261"/>
      <c r="C16" s="267" t="s">
        <v>28</v>
      </c>
      <c r="D16" s="267"/>
      <c r="E16" s="202">
        <v>45</v>
      </c>
      <c r="F16" s="198" t="s">
        <v>12</v>
      </c>
      <c r="G16" s="208" t="s">
        <v>442</v>
      </c>
    </row>
    <row r="17" spans="2:7" ht="36" customHeight="1">
      <c r="B17" s="262"/>
      <c r="C17" s="267" t="s">
        <v>29</v>
      </c>
      <c r="D17" s="267"/>
      <c r="E17" s="201">
        <f>E15*E16/100</f>
        <v>36.450000000000003</v>
      </c>
      <c r="F17" s="198" t="s">
        <v>15</v>
      </c>
      <c r="G17" s="198"/>
    </row>
    <row r="18" spans="2:7" ht="36" customHeight="1">
      <c r="B18" s="239" t="s">
        <v>449</v>
      </c>
      <c r="C18" s="238"/>
      <c r="D18" s="238"/>
      <c r="E18" s="201">
        <f>E12*E17</f>
        <v>87.48</v>
      </c>
      <c r="F18" s="198" t="s">
        <v>16</v>
      </c>
      <c r="G18" s="198"/>
    </row>
    <row r="19" spans="2:7" ht="53.25" customHeight="1">
      <c r="B19" s="240" t="s">
        <v>450</v>
      </c>
      <c r="C19" s="241"/>
      <c r="D19" s="242"/>
      <c r="E19" s="198">
        <v>90</v>
      </c>
      <c r="F19" s="198" t="s">
        <v>16</v>
      </c>
      <c r="G19" s="205" t="s">
        <v>441</v>
      </c>
    </row>
    <row r="20" spans="2:7" ht="36" customHeight="1">
      <c r="B20" s="238" t="s">
        <v>451</v>
      </c>
      <c r="C20" s="238"/>
      <c r="D20" s="238"/>
      <c r="E20" s="201">
        <f>E19/E18</f>
        <v>1.0288065843621399</v>
      </c>
      <c r="F20" s="198" t="s">
        <v>17</v>
      </c>
      <c r="G20" s="198" t="s">
        <v>51</v>
      </c>
    </row>
  </sheetData>
  <mergeCells count="25">
    <mergeCell ref="G13:G14"/>
    <mergeCell ref="B9:B12"/>
    <mergeCell ref="C9:C11"/>
    <mergeCell ref="C12:D12"/>
    <mergeCell ref="B2:D2"/>
    <mergeCell ref="E2:G2"/>
    <mergeCell ref="B3:D3"/>
    <mergeCell ref="E3:G3"/>
    <mergeCell ref="B4:D4"/>
    <mergeCell ref="E4:G4"/>
    <mergeCell ref="B5:D5"/>
    <mergeCell ref="E5:F5"/>
    <mergeCell ref="B6:B8"/>
    <mergeCell ref="C6:C7"/>
    <mergeCell ref="C8:D8"/>
    <mergeCell ref="E13:F13"/>
    <mergeCell ref="B19:D19"/>
    <mergeCell ref="B20:D20"/>
    <mergeCell ref="B13:B17"/>
    <mergeCell ref="C13:C14"/>
    <mergeCell ref="E14:F14"/>
    <mergeCell ref="C15:D15"/>
    <mergeCell ref="C16:D16"/>
    <mergeCell ref="C17:D17"/>
    <mergeCell ref="B18:D18"/>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5"/>
  <sheetViews>
    <sheetView view="pageBreakPreview" zoomScale="80" zoomScaleSheetLayoutView="80" workbookViewId="0"/>
  </sheetViews>
  <sheetFormatPr defaultColWidth="9" defaultRowHeight="13"/>
  <cols>
    <col min="1" max="1" width="9" style="48" customWidth="1"/>
    <col min="2" max="2" width="13.36328125" style="48" customWidth="1"/>
    <col min="3" max="3" width="15.36328125" style="48" customWidth="1"/>
    <col min="4" max="4" width="19.36328125" style="48" customWidth="1"/>
    <col min="5" max="5" width="16.26953125" style="48" customWidth="1"/>
    <col min="6" max="6" width="10.6328125" style="48" customWidth="1"/>
    <col min="7" max="7" width="30.90625" style="48" customWidth="1"/>
    <col min="8" max="8" width="16.26953125" style="48" customWidth="1"/>
    <col min="9" max="9" width="11" style="48" customWidth="1"/>
    <col min="10" max="10" width="30.90625" style="48" customWidth="1"/>
    <col min="11" max="11" width="9" style="48" customWidth="1"/>
    <col min="12" max="16384" width="9" style="48"/>
  </cols>
  <sheetData>
    <row r="1" spans="2:10" ht="36" customHeight="1">
      <c r="B1" s="46" t="s">
        <v>56</v>
      </c>
      <c r="C1" s="47"/>
      <c r="D1" s="47"/>
      <c r="E1" s="47"/>
      <c r="F1" s="47"/>
      <c r="G1" s="47"/>
      <c r="H1" s="47"/>
      <c r="I1" s="47"/>
      <c r="J1" s="47"/>
    </row>
    <row r="2" spans="2:10" ht="36" customHeight="1">
      <c r="B2" s="291" t="s">
        <v>57</v>
      </c>
      <c r="C2" s="291"/>
      <c r="D2" s="291"/>
      <c r="E2" s="292"/>
      <c r="F2" s="293"/>
      <c r="G2" s="293"/>
      <c r="H2" s="294"/>
      <c r="I2" s="294"/>
      <c r="J2" s="295"/>
    </row>
    <row r="3" spans="2:10" ht="36" customHeight="1">
      <c r="B3" s="287" t="s">
        <v>58</v>
      </c>
      <c r="C3" s="287"/>
      <c r="D3" s="287"/>
      <c r="E3" s="292"/>
      <c r="F3" s="293"/>
      <c r="G3" s="293"/>
      <c r="H3" s="294"/>
      <c r="I3" s="294"/>
      <c r="J3" s="295"/>
    </row>
    <row r="4" spans="2:10" ht="36" customHeight="1">
      <c r="B4" s="292" t="s">
        <v>59</v>
      </c>
      <c r="C4" s="294"/>
      <c r="D4" s="295"/>
      <c r="E4" s="292" t="s">
        <v>60</v>
      </c>
      <c r="F4" s="294"/>
      <c r="G4" s="295"/>
      <c r="H4" s="292" t="s">
        <v>61</v>
      </c>
      <c r="I4" s="294"/>
      <c r="J4" s="295"/>
    </row>
    <row r="5" spans="2:10" ht="36" customHeight="1">
      <c r="B5" s="287" t="s">
        <v>62</v>
      </c>
      <c r="C5" s="287"/>
      <c r="D5" s="287"/>
      <c r="E5" s="287"/>
      <c r="F5" s="287"/>
      <c r="G5" s="287"/>
      <c r="H5" s="287"/>
      <c r="I5" s="287"/>
      <c r="J5" s="287"/>
    </row>
    <row r="6" spans="2:10" ht="36" customHeight="1">
      <c r="B6" s="287"/>
      <c r="C6" s="287"/>
      <c r="D6" s="287"/>
      <c r="E6" s="287" t="s">
        <v>63</v>
      </c>
      <c r="F6" s="287"/>
      <c r="G6" s="49" t="s">
        <v>64</v>
      </c>
      <c r="H6" s="287" t="s">
        <v>63</v>
      </c>
      <c r="I6" s="287"/>
      <c r="J6" s="49" t="s">
        <v>64</v>
      </c>
    </row>
    <row r="7" spans="2:10" ht="36" customHeight="1">
      <c r="B7" s="286" t="s">
        <v>65</v>
      </c>
      <c r="C7" s="287" t="s">
        <v>66</v>
      </c>
      <c r="D7" s="50" t="s">
        <v>67</v>
      </c>
      <c r="E7" s="49"/>
      <c r="F7" s="49" t="s">
        <v>68</v>
      </c>
      <c r="G7" s="198" t="s">
        <v>52</v>
      </c>
      <c r="H7" s="49"/>
      <c r="I7" s="49" t="s">
        <v>68</v>
      </c>
      <c r="J7" s="198" t="s">
        <v>52</v>
      </c>
    </row>
    <row r="8" spans="2:10" ht="51.75" customHeight="1">
      <c r="B8" s="286"/>
      <c r="C8" s="287"/>
      <c r="D8" s="50" t="s">
        <v>69</v>
      </c>
      <c r="E8" s="51"/>
      <c r="F8" s="49" t="s">
        <v>70</v>
      </c>
      <c r="G8" s="209" t="s">
        <v>443</v>
      </c>
      <c r="H8" s="51"/>
      <c r="I8" s="49" t="s">
        <v>70</v>
      </c>
      <c r="J8" s="209" t="s">
        <v>443</v>
      </c>
    </row>
    <row r="9" spans="2:10" ht="36" customHeight="1">
      <c r="B9" s="286"/>
      <c r="C9" s="288" t="s">
        <v>71</v>
      </c>
      <c r="D9" s="289"/>
      <c r="E9" s="53" t="e">
        <f>60/E8/10</f>
        <v>#DIV/0!</v>
      </c>
      <c r="F9" s="49" t="s">
        <v>72</v>
      </c>
      <c r="G9" s="198" t="s">
        <v>439</v>
      </c>
      <c r="H9" s="53" t="e">
        <f>60/H8/10</f>
        <v>#DIV/0!</v>
      </c>
      <c r="I9" s="49" t="s">
        <v>72</v>
      </c>
      <c r="J9" s="198" t="s">
        <v>439</v>
      </c>
    </row>
    <row r="10" spans="2:10" ht="36" customHeight="1">
      <c r="B10" s="290" t="s">
        <v>73</v>
      </c>
      <c r="C10" s="287" t="s">
        <v>74</v>
      </c>
      <c r="D10" s="50" t="s">
        <v>75</v>
      </c>
      <c r="E10" s="49"/>
      <c r="F10" s="49" t="s">
        <v>76</v>
      </c>
      <c r="G10" s="198" t="s">
        <v>436</v>
      </c>
      <c r="H10" s="49"/>
      <c r="I10" s="49" t="s">
        <v>76</v>
      </c>
      <c r="J10" s="198" t="s">
        <v>436</v>
      </c>
    </row>
    <row r="11" spans="2:10" ht="36" customHeight="1">
      <c r="B11" s="290"/>
      <c r="C11" s="287"/>
      <c r="D11" s="50" t="s">
        <v>77</v>
      </c>
      <c r="E11" s="54"/>
      <c r="F11" s="49" t="s">
        <v>78</v>
      </c>
      <c r="G11" s="211" t="s">
        <v>440</v>
      </c>
      <c r="H11" s="54"/>
      <c r="I11" s="49" t="s">
        <v>78</v>
      </c>
      <c r="J11" s="198" t="s">
        <v>440</v>
      </c>
    </row>
    <row r="12" spans="2:10" ht="36" customHeight="1">
      <c r="B12" s="290"/>
      <c r="C12" s="287"/>
      <c r="D12" s="52" t="s">
        <v>79</v>
      </c>
      <c r="E12" s="53">
        <f>E10*E11/100</f>
        <v>0</v>
      </c>
      <c r="F12" s="49" t="s">
        <v>76</v>
      </c>
      <c r="G12" s="198"/>
      <c r="H12" s="53">
        <f>H10*H11/100</f>
        <v>0</v>
      </c>
      <c r="I12" s="49" t="s">
        <v>76</v>
      </c>
      <c r="J12" s="198"/>
    </row>
    <row r="13" spans="2:10" ht="36" customHeight="1">
      <c r="B13" s="290"/>
      <c r="C13" s="286" t="s">
        <v>80</v>
      </c>
      <c r="D13" s="286"/>
      <c r="E13" s="53" t="e">
        <f>ROUNDDOWN(E9*E12,2)</f>
        <v>#DIV/0!</v>
      </c>
      <c r="F13" s="49" t="s">
        <v>81</v>
      </c>
      <c r="G13" s="207"/>
      <c r="H13" s="53" t="e">
        <f>ROUNDDOWN(H9*H12,2)</f>
        <v>#DIV/0!</v>
      </c>
      <c r="I13" s="49" t="s">
        <v>81</v>
      </c>
      <c r="J13" s="207"/>
    </row>
    <row r="14" spans="2:10" ht="36" customHeight="1">
      <c r="B14" s="276" t="s">
        <v>82</v>
      </c>
      <c r="C14" s="279" t="s">
        <v>83</v>
      </c>
      <c r="D14" s="50" t="s">
        <v>84</v>
      </c>
      <c r="E14" s="282"/>
      <c r="F14" s="283"/>
      <c r="G14" s="256" t="s">
        <v>436</v>
      </c>
      <c r="H14" s="282"/>
      <c r="I14" s="283"/>
      <c r="J14" s="256" t="s">
        <v>436</v>
      </c>
    </row>
    <row r="15" spans="2:10" ht="36" customHeight="1">
      <c r="B15" s="277"/>
      <c r="C15" s="280"/>
      <c r="D15" s="50" t="s">
        <v>85</v>
      </c>
      <c r="E15" s="284"/>
      <c r="F15" s="285"/>
      <c r="G15" s="257"/>
      <c r="H15" s="284"/>
      <c r="I15" s="285"/>
      <c r="J15" s="257"/>
    </row>
    <row r="16" spans="2:10" ht="36" customHeight="1">
      <c r="B16" s="277"/>
      <c r="C16" s="281" t="s">
        <v>86</v>
      </c>
      <c r="D16" s="281"/>
      <c r="E16" s="55"/>
      <c r="F16" s="55" t="s">
        <v>87</v>
      </c>
      <c r="G16" s="204"/>
      <c r="H16" s="55"/>
      <c r="I16" s="55" t="s">
        <v>87</v>
      </c>
      <c r="J16" s="204"/>
    </row>
    <row r="17" spans="2:10" ht="89.25" customHeight="1">
      <c r="B17" s="277"/>
      <c r="C17" s="281" t="s">
        <v>88</v>
      </c>
      <c r="D17" s="281"/>
      <c r="E17" s="54"/>
      <c r="F17" s="49" t="s">
        <v>78</v>
      </c>
      <c r="G17" s="208" t="s">
        <v>442</v>
      </c>
      <c r="H17" s="54"/>
      <c r="I17" s="49" t="s">
        <v>78</v>
      </c>
      <c r="J17" s="208" t="s">
        <v>442</v>
      </c>
    </row>
    <row r="18" spans="2:10" ht="36" customHeight="1">
      <c r="B18" s="278"/>
      <c r="C18" s="281" t="s">
        <v>89</v>
      </c>
      <c r="D18" s="281"/>
      <c r="E18" s="53">
        <f>E16*E17/100</f>
        <v>0</v>
      </c>
      <c r="F18" s="49" t="s">
        <v>87</v>
      </c>
      <c r="G18" s="198"/>
      <c r="H18" s="53">
        <f>H16*H17/100</f>
        <v>0</v>
      </c>
      <c r="I18" s="49" t="s">
        <v>87</v>
      </c>
      <c r="J18" s="198"/>
    </row>
    <row r="19" spans="2:10" ht="36" customHeight="1">
      <c r="B19" s="239" t="s">
        <v>449</v>
      </c>
      <c r="C19" s="238"/>
      <c r="D19" s="238"/>
      <c r="E19" s="99" t="e">
        <f>E13*E18</f>
        <v>#DIV/0!</v>
      </c>
      <c r="F19" s="100" t="s">
        <v>90</v>
      </c>
      <c r="G19" s="198"/>
      <c r="H19" s="99" t="e">
        <f>H13*H18</f>
        <v>#DIV/0!</v>
      </c>
      <c r="I19" s="49" t="s">
        <v>90</v>
      </c>
      <c r="J19" s="198"/>
    </row>
    <row r="20" spans="2:10" ht="103.5" customHeight="1">
      <c r="B20" s="240" t="s">
        <v>450</v>
      </c>
      <c r="C20" s="241"/>
      <c r="D20" s="242"/>
      <c r="E20" s="100"/>
      <c r="F20" s="100" t="s">
        <v>90</v>
      </c>
      <c r="G20" s="207" t="s">
        <v>444</v>
      </c>
      <c r="H20" s="100"/>
      <c r="I20" s="49" t="s">
        <v>90</v>
      </c>
      <c r="J20" s="207" t="s">
        <v>444</v>
      </c>
    </row>
    <row r="21" spans="2:10" ht="36" customHeight="1">
      <c r="B21" s="238" t="s">
        <v>451</v>
      </c>
      <c r="C21" s="238"/>
      <c r="D21" s="238"/>
      <c r="E21" s="99" t="e">
        <f>E20/E19</f>
        <v>#DIV/0!</v>
      </c>
      <c r="F21" s="100" t="s">
        <v>91</v>
      </c>
      <c r="G21" s="211" t="s">
        <v>51</v>
      </c>
      <c r="H21" s="99" t="e">
        <f>H20/H19</f>
        <v>#DIV/0!</v>
      </c>
      <c r="I21" s="49" t="s">
        <v>91</v>
      </c>
      <c r="J21" s="207" t="s">
        <v>51</v>
      </c>
    </row>
    <row r="23" spans="2:10">
      <c r="B23" s="48" t="s">
        <v>191</v>
      </c>
    </row>
    <row r="24" spans="2:10">
      <c r="B24" s="48" t="s">
        <v>94</v>
      </c>
    </row>
    <row r="25" spans="2:10">
      <c r="B25" s="48" t="s">
        <v>93</v>
      </c>
    </row>
  </sheetData>
  <mergeCells count="33">
    <mergeCell ref="B2:D2"/>
    <mergeCell ref="E2:J2"/>
    <mergeCell ref="B3:D3"/>
    <mergeCell ref="E3:J3"/>
    <mergeCell ref="B4:D4"/>
    <mergeCell ref="E4:G4"/>
    <mergeCell ref="H4:J4"/>
    <mergeCell ref="B5:D5"/>
    <mergeCell ref="E5:G5"/>
    <mergeCell ref="H5:J5"/>
    <mergeCell ref="B6:D6"/>
    <mergeCell ref="E6:F6"/>
    <mergeCell ref="H6:I6"/>
    <mergeCell ref="B7:B9"/>
    <mergeCell ref="C7:C8"/>
    <mergeCell ref="C9:D9"/>
    <mergeCell ref="B10:B13"/>
    <mergeCell ref="C10:C12"/>
    <mergeCell ref="C13:D13"/>
    <mergeCell ref="J14:J15"/>
    <mergeCell ref="B19:D19"/>
    <mergeCell ref="B20:D20"/>
    <mergeCell ref="B21:D21"/>
    <mergeCell ref="B14:B18"/>
    <mergeCell ref="C14:C15"/>
    <mergeCell ref="C17:D17"/>
    <mergeCell ref="C18:D18"/>
    <mergeCell ref="E14:F14"/>
    <mergeCell ref="H14:I14"/>
    <mergeCell ref="E15:F15"/>
    <mergeCell ref="H15:I15"/>
    <mergeCell ref="C16:D16"/>
    <mergeCell ref="G14:G15"/>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N54"/>
  <sheetViews>
    <sheetView view="pageBreakPreview" zoomScaleNormal="100" zoomScaleSheetLayoutView="100" workbookViewId="0">
      <selection activeCell="A2" sqref="A2"/>
    </sheetView>
  </sheetViews>
  <sheetFormatPr defaultColWidth="9" defaultRowHeight="13"/>
  <cols>
    <col min="1" max="1" width="12.08984375" style="8" customWidth="1"/>
    <col min="2" max="3" width="9" style="8"/>
    <col min="4" max="5" width="10.08984375" style="8" customWidth="1"/>
    <col min="6" max="7" width="9" style="8" customWidth="1"/>
    <col min="8" max="11" width="9" style="8"/>
    <col min="12" max="12" width="9.453125" style="8" bestFit="1" customWidth="1"/>
    <col min="13" max="13" width="15" style="8" customWidth="1"/>
    <col min="14" max="16384" width="9" style="8"/>
  </cols>
  <sheetData>
    <row r="2" spans="1:8">
      <c r="A2" s="8" t="s">
        <v>40</v>
      </c>
    </row>
    <row r="4" spans="1:8">
      <c r="A4" s="8" t="s">
        <v>92</v>
      </c>
    </row>
    <row r="5" spans="1:8">
      <c r="A5" s="13" t="s">
        <v>30</v>
      </c>
      <c r="B5" s="298" t="s">
        <v>187</v>
      </c>
      <c r="C5" s="298"/>
      <c r="D5" s="298"/>
      <c r="E5" s="298"/>
      <c r="F5" s="298"/>
      <c r="G5" s="298"/>
      <c r="H5" s="14" t="s">
        <v>31</v>
      </c>
    </row>
    <row r="6" spans="1:8">
      <c r="A6" s="15" t="s">
        <v>33</v>
      </c>
      <c r="B6" s="16" t="s">
        <v>44</v>
      </c>
      <c r="C6" s="17"/>
      <c r="D6" s="18"/>
      <c r="E6" s="18"/>
      <c r="F6" s="18"/>
      <c r="G6" s="18"/>
      <c r="H6" s="39">
        <v>60</v>
      </c>
    </row>
    <row r="7" spans="1:8">
      <c r="A7" s="19" t="s">
        <v>41</v>
      </c>
      <c r="B7" s="20" t="s">
        <v>36</v>
      </c>
      <c r="C7" s="21"/>
      <c r="D7" s="22"/>
      <c r="E7" s="22"/>
      <c r="F7" s="22"/>
      <c r="G7" s="22"/>
      <c r="H7" s="7"/>
    </row>
    <row r="8" spans="1:8">
      <c r="A8" s="23" t="s">
        <v>37</v>
      </c>
      <c r="B8" s="20" t="s">
        <v>38</v>
      </c>
      <c r="C8" s="21" t="s">
        <v>50</v>
      </c>
      <c r="D8" s="22"/>
      <c r="E8" s="22"/>
      <c r="F8" s="22"/>
      <c r="G8" s="22"/>
      <c r="H8" s="7"/>
    </row>
    <row r="9" spans="1:8">
      <c r="A9" s="24" t="s">
        <v>39</v>
      </c>
      <c r="B9" s="20" t="s">
        <v>36</v>
      </c>
      <c r="C9" s="21"/>
      <c r="D9" s="22"/>
      <c r="E9" s="22"/>
      <c r="F9" s="22"/>
      <c r="G9" s="22"/>
      <c r="H9" s="25"/>
    </row>
    <row r="10" spans="1:8">
      <c r="A10" s="26" t="s">
        <v>43</v>
      </c>
      <c r="B10" s="27" t="s">
        <v>49</v>
      </c>
      <c r="D10" s="28"/>
      <c r="E10" s="28"/>
      <c r="F10" s="28"/>
      <c r="G10" s="28"/>
      <c r="H10" s="29">
        <v>30</v>
      </c>
    </row>
    <row r="11" spans="1:8">
      <c r="A11" s="14" t="s">
        <v>45</v>
      </c>
      <c r="B11" s="30" t="s">
        <v>46</v>
      </c>
      <c r="C11" s="31">
        <v>15</v>
      </c>
      <c r="D11" s="32" t="s">
        <v>47</v>
      </c>
      <c r="E11" s="33">
        <v>15</v>
      </c>
      <c r="F11" s="32" t="s">
        <v>48</v>
      </c>
      <c r="G11" s="33">
        <v>8</v>
      </c>
      <c r="H11" s="3">
        <f>C11*2+E11*G11</f>
        <v>150</v>
      </c>
    </row>
    <row r="12" spans="1:8">
      <c r="A12" s="34"/>
      <c r="B12" s="35"/>
      <c r="C12" s="35"/>
      <c r="D12" s="36"/>
      <c r="E12" s="36"/>
      <c r="F12" s="36"/>
    </row>
    <row r="13" spans="1:8">
      <c r="A13" s="296" t="s">
        <v>32</v>
      </c>
      <c r="B13" s="297"/>
      <c r="C13" s="6">
        <v>8</v>
      </c>
      <c r="D13" s="37" t="s">
        <v>13</v>
      </c>
    </row>
    <row r="14" spans="1:8">
      <c r="A14" s="296" t="s">
        <v>34</v>
      </c>
      <c r="B14" s="297"/>
      <c r="C14" s="6">
        <f>((C13*60)-(SUM(H6:H10:H11)))/60</f>
        <v>4</v>
      </c>
      <c r="D14" s="37" t="s">
        <v>13</v>
      </c>
    </row>
    <row r="15" spans="1:8">
      <c r="A15" s="296" t="s">
        <v>35</v>
      </c>
      <c r="B15" s="297"/>
      <c r="C15" s="38">
        <f>C14*100/C13</f>
        <v>50</v>
      </c>
      <c r="D15" s="37" t="s">
        <v>12</v>
      </c>
    </row>
    <row r="18" spans="1:14" ht="13.5" customHeight="1">
      <c r="A18" s="8" t="s">
        <v>188</v>
      </c>
      <c r="I18" s="12"/>
      <c r="J18" s="12"/>
      <c r="K18" s="12"/>
      <c r="L18" s="12"/>
      <c r="M18" s="12"/>
      <c r="N18" s="12"/>
    </row>
    <row r="19" spans="1:14">
      <c r="A19" s="8" t="s">
        <v>92</v>
      </c>
      <c r="J19" s="12"/>
      <c r="K19" s="12"/>
      <c r="L19" s="12"/>
      <c r="M19" s="12"/>
      <c r="N19" s="12"/>
    </row>
    <row r="20" spans="1:14" ht="13.5" customHeight="1">
      <c r="A20" s="13" t="s">
        <v>30</v>
      </c>
      <c r="B20" s="298" t="s">
        <v>187</v>
      </c>
      <c r="C20" s="298"/>
      <c r="D20" s="298"/>
      <c r="E20" s="298"/>
      <c r="F20" s="298"/>
      <c r="G20" s="298"/>
      <c r="H20" s="43" t="s">
        <v>31</v>
      </c>
    </row>
    <row r="21" spans="1:14" ht="13.5" customHeight="1">
      <c r="A21" s="15" t="s">
        <v>33</v>
      </c>
      <c r="B21" s="16" t="s">
        <v>44</v>
      </c>
      <c r="C21" s="17"/>
      <c r="D21" s="18"/>
      <c r="E21" s="18"/>
      <c r="F21" s="18"/>
      <c r="G21" s="18"/>
      <c r="H21" s="39">
        <v>60</v>
      </c>
    </row>
    <row r="22" spans="1:14">
      <c r="A22" s="19" t="s">
        <v>41</v>
      </c>
      <c r="B22" s="20" t="s">
        <v>36</v>
      </c>
      <c r="C22" s="21"/>
      <c r="D22" s="22"/>
      <c r="E22" s="22"/>
      <c r="F22" s="22"/>
      <c r="G22" s="22"/>
      <c r="H22" s="7"/>
    </row>
    <row r="23" spans="1:14">
      <c r="A23" s="23" t="s">
        <v>37</v>
      </c>
      <c r="B23" s="20" t="s">
        <v>38</v>
      </c>
      <c r="C23" s="21" t="s">
        <v>50</v>
      </c>
      <c r="D23" s="22"/>
      <c r="E23" s="22"/>
      <c r="F23" s="22"/>
      <c r="G23" s="22"/>
      <c r="H23" s="7"/>
      <c r="L23" s="40"/>
    </row>
    <row r="24" spans="1:14">
      <c r="A24" s="24" t="s">
        <v>39</v>
      </c>
      <c r="B24" s="20" t="s">
        <v>36</v>
      </c>
      <c r="C24" s="21"/>
      <c r="D24" s="22"/>
      <c r="E24" s="22"/>
      <c r="F24" s="22"/>
      <c r="G24" s="22"/>
      <c r="H24" s="25"/>
      <c r="L24" s="40"/>
    </row>
    <row r="25" spans="1:14">
      <c r="A25" s="26" t="s">
        <v>43</v>
      </c>
      <c r="B25" s="27" t="s">
        <v>49</v>
      </c>
      <c r="D25" s="28"/>
      <c r="E25" s="28"/>
      <c r="F25" s="28"/>
      <c r="G25" s="28"/>
      <c r="H25" s="29">
        <v>30</v>
      </c>
      <c r="L25" s="40"/>
    </row>
    <row r="26" spans="1:14">
      <c r="A26" s="43" t="s">
        <v>45</v>
      </c>
      <c r="B26" s="30" t="s">
        <v>46</v>
      </c>
      <c r="C26" s="31">
        <v>15</v>
      </c>
      <c r="D26" s="32" t="s">
        <v>47</v>
      </c>
      <c r="E26" s="33">
        <v>15</v>
      </c>
      <c r="F26" s="32" t="s">
        <v>48</v>
      </c>
      <c r="G26" s="33">
        <v>8</v>
      </c>
      <c r="H26" s="3">
        <f>C26*2+E26*G26</f>
        <v>150</v>
      </c>
      <c r="L26" s="40"/>
    </row>
    <row r="27" spans="1:14">
      <c r="A27" s="34"/>
      <c r="B27" s="35"/>
      <c r="C27" s="35"/>
      <c r="D27" s="36"/>
      <c r="E27" s="36"/>
      <c r="F27" s="36"/>
      <c r="L27" s="40"/>
    </row>
    <row r="28" spans="1:14">
      <c r="A28" s="296" t="s">
        <v>32</v>
      </c>
      <c r="B28" s="297"/>
      <c r="C28" s="6">
        <v>8</v>
      </c>
      <c r="D28" s="44" t="s">
        <v>13</v>
      </c>
      <c r="L28" s="40"/>
    </row>
    <row r="29" spans="1:14">
      <c r="A29" s="296" t="s">
        <v>34</v>
      </c>
      <c r="B29" s="297"/>
      <c r="C29" s="6">
        <f>((C28*60)-(SUM(H21:H25,H26)))/60</f>
        <v>4</v>
      </c>
      <c r="D29" s="44" t="s">
        <v>13</v>
      </c>
      <c r="L29" s="40"/>
    </row>
    <row r="30" spans="1:14">
      <c r="A30" s="296" t="s">
        <v>35</v>
      </c>
      <c r="B30" s="297"/>
      <c r="C30" s="38">
        <f>C29*100/C28</f>
        <v>50</v>
      </c>
      <c r="D30" s="44" t="s">
        <v>12</v>
      </c>
      <c r="L30" s="40"/>
    </row>
    <row r="31" spans="1:14">
      <c r="L31" s="40"/>
    </row>
    <row r="32" spans="1:14">
      <c r="L32" s="40"/>
    </row>
    <row r="33" spans="12:12">
      <c r="L33" s="40"/>
    </row>
    <row r="34" spans="12:12">
      <c r="L34" s="40"/>
    </row>
    <row r="35" spans="12:12">
      <c r="L35" s="40"/>
    </row>
    <row r="36" spans="12:12">
      <c r="L36" s="40"/>
    </row>
    <row r="37" spans="12:12">
      <c r="L37" s="40"/>
    </row>
    <row r="38" spans="12:12">
      <c r="L38" s="40"/>
    </row>
    <row r="39" spans="12:12">
      <c r="L39" s="40"/>
    </row>
    <row r="40" spans="12:12">
      <c r="L40" s="40"/>
    </row>
    <row r="41" spans="12:12">
      <c r="L41" s="40"/>
    </row>
    <row r="42" spans="12:12">
      <c r="L42" s="40"/>
    </row>
    <row r="43" spans="12:12">
      <c r="L43" s="40"/>
    </row>
    <row r="44" spans="12:12">
      <c r="L44" s="40"/>
    </row>
    <row r="45" spans="12:12">
      <c r="L45" s="40"/>
    </row>
    <row r="46" spans="12:12">
      <c r="L46" s="40"/>
    </row>
    <row r="47" spans="12:12">
      <c r="L47" s="40"/>
    </row>
    <row r="48" spans="12:12">
      <c r="L48" s="40"/>
    </row>
    <row r="49" spans="12:12">
      <c r="L49" s="40"/>
    </row>
    <row r="50" spans="12:12">
      <c r="L50" s="40"/>
    </row>
    <row r="51" spans="12:12">
      <c r="L51" s="40"/>
    </row>
    <row r="52" spans="12:12">
      <c r="L52" s="40"/>
    </row>
    <row r="53" spans="12:12">
      <c r="L53" s="40"/>
    </row>
    <row r="54" spans="12:12">
      <c r="L54" s="40"/>
    </row>
  </sheetData>
  <mergeCells count="8">
    <mergeCell ref="A28:B28"/>
    <mergeCell ref="A29:B29"/>
    <mergeCell ref="A30:B30"/>
    <mergeCell ref="B5:G5"/>
    <mergeCell ref="A14:B14"/>
    <mergeCell ref="A13:B13"/>
    <mergeCell ref="A15:B15"/>
    <mergeCell ref="B20:G20"/>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O70"/>
  <sheetViews>
    <sheetView view="pageBreakPreview" zoomScale="70" zoomScaleNormal="70" zoomScaleSheetLayoutView="70" workbookViewId="0">
      <selection activeCell="A2" sqref="A2:E3"/>
    </sheetView>
  </sheetViews>
  <sheetFormatPr defaultColWidth="9" defaultRowHeight="13"/>
  <cols>
    <col min="1" max="1" width="14.26953125" style="106" customWidth="1"/>
    <col min="2" max="38" width="5.6328125" style="106" customWidth="1"/>
    <col min="39" max="39" width="13" style="106" bestFit="1" customWidth="1"/>
    <col min="40" max="16384" width="9" style="106"/>
  </cols>
  <sheetData>
    <row r="2" spans="1:41">
      <c r="A2" s="300" t="s">
        <v>207</v>
      </c>
      <c r="B2" s="300"/>
      <c r="C2" s="300"/>
      <c r="D2" s="300"/>
      <c r="E2" s="300"/>
    </row>
    <row r="3" spans="1:41">
      <c r="A3" s="300"/>
      <c r="B3" s="300"/>
      <c r="C3" s="300"/>
      <c r="D3" s="300"/>
      <c r="E3" s="300"/>
    </row>
    <row r="5" spans="1:41">
      <c r="B5" s="299" t="s">
        <v>208</v>
      </c>
      <c r="C5" s="299"/>
      <c r="D5" s="299"/>
      <c r="E5" s="299"/>
      <c r="F5" s="299"/>
      <c r="G5" s="299"/>
      <c r="H5" s="299" t="s">
        <v>209</v>
      </c>
      <c r="I5" s="299"/>
      <c r="J5" s="299"/>
      <c r="K5" s="299"/>
      <c r="L5" s="299"/>
      <c r="M5" s="299"/>
      <c r="N5" s="299" t="s">
        <v>210</v>
      </c>
      <c r="O5" s="299"/>
      <c r="P5" s="299"/>
      <c r="Q5" s="299"/>
      <c r="R5" s="299"/>
      <c r="S5" s="299"/>
      <c r="T5" s="299" t="s">
        <v>211</v>
      </c>
      <c r="U5" s="299"/>
      <c r="V5" s="299"/>
      <c r="W5" s="299"/>
      <c r="X5" s="299"/>
      <c r="Y5" s="299"/>
      <c r="Z5" s="299" t="s">
        <v>212</v>
      </c>
      <c r="AA5" s="299"/>
      <c r="AB5" s="299"/>
      <c r="AC5" s="299"/>
      <c r="AD5" s="299"/>
      <c r="AE5" s="299"/>
      <c r="AF5" s="299" t="s">
        <v>213</v>
      </c>
      <c r="AG5" s="299"/>
      <c r="AH5" s="299"/>
      <c r="AI5" s="299"/>
      <c r="AJ5" s="299"/>
      <c r="AK5" s="299"/>
    </row>
    <row r="6" spans="1:41">
      <c r="A6" s="107" t="s">
        <v>214</v>
      </c>
      <c r="B6" s="108" t="s">
        <v>215</v>
      </c>
      <c r="C6" s="108" t="s">
        <v>216</v>
      </c>
      <c r="D6" s="108" t="s">
        <v>217</v>
      </c>
      <c r="E6" s="108" t="s">
        <v>218</v>
      </c>
      <c r="F6" s="108" t="s">
        <v>219</v>
      </c>
      <c r="G6" s="108" t="s">
        <v>220</v>
      </c>
      <c r="H6" s="108" t="s">
        <v>215</v>
      </c>
      <c r="I6" s="108" t="s">
        <v>216</v>
      </c>
      <c r="J6" s="108" t="s">
        <v>217</v>
      </c>
      <c r="K6" s="108" t="s">
        <v>218</v>
      </c>
      <c r="L6" s="108" t="s">
        <v>219</v>
      </c>
      <c r="M6" s="108" t="s">
        <v>221</v>
      </c>
      <c r="N6" s="108" t="s">
        <v>215</v>
      </c>
      <c r="O6" s="108" t="s">
        <v>216</v>
      </c>
      <c r="P6" s="108" t="s">
        <v>217</v>
      </c>
      <c r="Q6" s="108" t="s">
        <v>218</v>
      </c>
      <c r="R6" s="108" t="s">
        <v>219</v>
      </c>
      <c r="S6" s="108" t="s">
        <v>220</v>
      </c>
      <c r="T6" s="108" t="s">
        <v>215</v>
      </c>
      <c r="U6" s="108" t="s">
        <v>216</v>
      </c>
      <c r="V6" s="108" t="s">
        <v>217</v>
      </c>
      <c r="W6" s="108" t="s">
        <v>218</v>
      </c>
      <c r="X6" s="108" t="s">
        <v>219</v>
      </c>
      <c r="Y6" s="108" t="s">
        <v>221</v>
      </c>
      <c r="Z6" s="108" t="s">
        <v>215</v>
      </c>
      <c r="AA6" s="108" t="s">
        <v>216</v>
      </c>
      <c r="AB6" s="108" t="s">
        <v>217</v>
      </c>
      <c r="AC6" s="108" t="s">
        <v>218</v>
      </c>
      <c r="AD6" s="108" t="s">
        <v>219</v>
      </c>
      <c r="AE6" s="108" t="s">
        <v>221</v>
      </c>
      <c r="AF6" s="108" t="s">
        <v>215</v>
      </c>
      <c r="AG6" s="108" t="s">
        <v>216</v>
      </c>
      <c r="AH6" s="108" t="s">
        <v>217</v>
      </c>
      <c r="AI6" s="108" t="s">
        <v>218</v>
      </c>
      <c r="AJ6" s="108" t="s">
        <v>219</v>
      </c>
      <c r="AK6" s="108" t="s">
        <v>220</v>
      </c>
    </row>
    <row r="7" spans="1:41" ht="18.75" customHeight="1">
      <c r="A7" s="109">
        <v>25</v>
      </c>
      <c r="B7" s="110"/>
      <c r="C7" s="111"/>
      <c r="D7" s="112"/>
      <c r="E7" s="112"/>
      <c r="F7" s="112"/>
      <c r="G7" s="112"/>
      <c r="H7" s="112"/>
      <c r="I7" s="113"/>
      <c r="J7" s="113"/>
      <c r="K7" s="113"/>
      <c r="L7" s="112"/>
      <c r="M7" s="112"/>
      <c r="N7" s="112"/>
      <c r="O7" s="112"/>
      <c r="P7" s="112"/>
      <c r="Q7" s="112"/>
      <c r="R7" s="112"/>
      <c r="S7" s="111"/>
      <c r="T7" s="114"/>
      <c r="U7" s="115"/>
      <c r="V7" s="111"/>
      <c r="W7" s="112"/>
      <c r="X7" s="116"/>
      <c r="Y7" s="110"/>
      <c r="Z7" s="112"/>
      <c r="AA7" s="111"/>
      <c r="AB7" s="111"/>
      <c r="AC7" s="110"/>
      <c r="AD7" s="112"/>
      <c r="AE7" s="111"/>
      <c r="AF7" s="111"/>
      <c r="AG7" s="112"/>
      <c r="AH7" s="113"/>
      <c r="AI7" s="113"/>
      <c r="AJ7" s="113"/>
      <c r="AK7" s="112"/>
    </row>
    <row r="8" spans="1:41">
      <c r="A8" s="109">
        <v>25</v>
      </c>
      <c r="B8" s="111"/>
      <c r="C8" s="110"/>
      <c r="D8" s="112"/>
      <c r="E8" s="112"/>
      <c r="F8" s="112"/>
      <c r="G8" s="112"/>
      <c r="H8" s="112"/>
      <c r="I8" s="112"/>
      <c r="J8" s="113"/>
      <c r="K8" s="113"/>
      <c r="L8" s="113"/>
      <c r="M8" s="112"/>
      <c r="N8" s="112"/>
      <c r="O8" s="112"/>
      <c r="P8" s="112"/>
      <c r="Q8" s="112"/>
      <c r="R8" s="112"/>
      <c r="S8" s="112"/>
      <c r="T8" s="111"/>
      <c r="U8" s="117"/>
      <c r="V8" s="115"/>
      <c r="W8" s="112"/>
      <c r="X8" s="112"/>
      <c r="Y8" s="116"/>
      <c r="Z8" s="110"/>
      <c r="AA8" s="111"/>
      <c r="AB8" s="111"/>
      <c r="AC8" s="111"/>
      <c r="AD8" s="112"/>
      <c r="AE8" s="111"/>
      <c r="AF8" s="111"/>
      <c r="AG8" s="111"/>
      <c r="AH8" s="111"/>
      <c r="AI8" s="113"/>
      <c r="AJ8" s="113"/>
      <c r="AK8" s="113"/>
    </row>
    <row r="9" spans="1:41">
      <c r="A9" s="109">
        <v>25</v>
      </c>
      <c r="B9" s="116"/>
      <c r="C9" s="110"/>
      <c r="D9" s="112"/>
      <c r="E9" s="112"/>
      <c r="F9" s="112"/>
      <c r="G9" s="112"/>
      <c r="H9" s="112"/>
      <c r="I9" s="112"/>
      <c r="J9" s="112"/>
      <c r="K9" s="112"/>
      <c r="L9" s="113"/>
      <c r="M9" s="113"/>
      <c r="N9" s="113"/>
      <c r="O9" s="112"/>
      <c r="P9" s="112"/>
      <c r="Q9" s="112"/>
      <c r="R9" s="112"/>
      <c r="S9" s="112"/>
      <c r="T9" s="112"/>
      <c r="U9" s="111"/>
      <c r="V9" s="117"/>
      <c r="W9" s="112"/>
      <c r="X9" s="112"/>
      <c r="Y9" s="112"/>
      <c r="Z9" s="116"/>
      <c r="AA9" s="110"/>
      <c r="AB9" s="111"/>
      <c r="AC9" s="111"/>
      <c r="AD9" s="112"/>
      <c r="AE9" s="111"/>
      <c r="AF9" s="111"/>
      <c r="AG9" s="111"/>
      <c r="AH9" s="111"/>
      <c r="AI9" s="111"/>
      <c r="AJ9" s="113"/>
      <c r="AK9" s="113"/>
    </row>
    <row r="10" spans="1:41">
      <c r="A10" s="109">
        <v>25</v>
      </c>
      <c r="B10" s="112"/>
      <c r="C10" s="116"/>
      <c r="D10" s="110"/>
      <c r="E10" s="112"/>
      <c r="F10" s="112"/>
      <c r="G10" s="112"/>
      <c r="H10" s="112"/>
      <c r="I10" s="112"/>
      <c r="J10" s="112"/>
      <c r="K10" s="112"/>
      <c r="L10" s="112"/>
      <c r="M10" s="113"/>
      <c r="N10" s="113"/>
      <c r="O10" s="113"/>
      <c r="P10" s="112"/>
      <c r="Q10" s="112"/>
      <c r="R10" s="112"/>
      <c r="S10" s="112"/>
      <c r="T10" s="112"/>
      <c r="U10" s="112"/>
      <c r="V10" s="111"/>
      <c r="W10" s="117"/>
      <c r="X10" s="112"/>
      <c r="Y10" s="112"/>
      <c r="Z10" s="112"/>
      <c r="AA10" s="116"/>
      <c r="AB10" s="110"/>
      <c r="AC10" s="112"/>
      <c r="AD10" s="112"/>
      <c r="AE10" s="111"/>
      <c r="AF10" s="111"/>
      <c r="AG10" s="111"/>
      <c r="AH10" s="111"/>
      <c r="AI10" s="111"/>
      <c r="AJ10" s="111"/>
      <c r="AK10" s="113"/>
    </row>
    <row r="11" spans="1:41">
      <c r="A11" s="109">
        <v>25</v>
      </c>
      <c r="B11" s="112"/>
      <c r="C11" s="112"/>
      <c r="D11" s="111"/>
      <c r="E11" s="116"/>
      <c r="F11" s="110"/>
      <c r="G11" s="112"/>
      <c r="H11" s="112"/>
      <c r="I11" s="112"/>
      <c r="J11" s="112"/>
      <c r="K11" s="112"/>
      <c r="L11" s="112"/>
      <c r="M11" s="112"/>
      <c r="N11" s="112"/>
      <c r="O11" s="113"/>
      <c r="P11" s="113"/>
      <c r="Q11" s="113"/>
      <c r="R11" s="112"/>
      <c r="S11" s="112"/>
      <c r="T11" s="112"/>
      <c r="U11" s="112"/>
      <c r="V11" s="112"/>
      <c r="W11" s="111"/>
      <c r="X11" s="117"/>
      <c r="Y11" s="112"/>
      <c r="Z11" s="112"/>
      <c r="AA11" s="112"/>
      <c r="AB11" s="116"/>
      <c r="AC11" s="110"/>
      <c r="AD11" s="112"/>
      <c r="AE11" s="111"/>
      <c r="AF11" s="111"/>
      <c r="AG11" s="111"/>
      <c r="AH11" s="111"/>
      <c r="AI11" s="111"/>
      <c r="AJ11" s="111"/>
      <c r="AK11" s="111"/>
    </row>
    <row r="12" spans="1:41">
      <c r="A12" s="109">
        <v>25</v>
      </c>
      <c r="B12" s="112"/>
      <c r="C12" s="112"/>
      <c r="D12" s="112"/>
      <c r="E12" s="112"/>
      <c r="F12" s="116"/>
      <c r="G12" s="110"/>
      <c r="H12" s="112"/>
      <c r="I12" s="112"/>
      <c r="J12" s="112"/>
      <c r="K12" s="112"/>
      <c r="L12" s="112"/>
      <c r="M12" s="112"/>
      <c r="N12" s="112"/>
      <c r="O12" s="112"/>
      <c r="P12" s="113"/>
      <c r="Q12" s="113"/>
      <c r="R12" s="113"/>
      <c r="S12" s="112"/>
      <c r="T12" s="112"/>
      <c r="U12" s="112"/>
      <c r="V12" s="112"/>
      <c r="W12" s="112"/>
      <c r="X12" s="111"/>
      <c r="Y12" s="117"/>
      <c r="Z12" s="112"/>
      <c r="AA12" s="112"/>
      <c r="AB12" s="112"/>
      <c r="AC12" s="116"/>
      <c r="AD12" s="110"/>
      <c r="AE12" s="111"/>
      <c r="AF12" s="111"/>
      <c r="AG12" s="111"/>
      <c r="AH12" s="111"/>
      <c r="AI12" s="111"/>
      <c r="AJ12" s="111"/>
      <c r="AK12" s="111"/>
    </row>
    <row r="14" spans="1:41" ht="18.75" customHeight="1">
      <c r="B14" s="299" t="s">
        <v>222</v>
      </c>
      <c r="C14" s="299"/>
      <c r="D14" s="299"/>
      <c r="E14" s="299"/>
      <c r="F14" s="299"/>
      <c r="G14" s="299"/>
      <c r="H14" s="299" t="s">
        <v>223</v>
      </c>
      <c r="I14" s="299"/>
      <c r="J14" s="299"/>
      <c r="K14" s="299"/>
      <c r="L14" s="299"/>
      <c r="M14" s="299"/>
      <c r="N14" s="299" t="s">
        <v>224</v>
      </c>
      <c r="O14" s="299"/>
      <c r="P14" s="299"/>
      <c r="Q14" s="299"/>
      <c r="R14" s="299"/>
      <c r="S14" s="299"/>
      <c r="T14" s="299" t="s">
        <v>225</v>
      </c>
      <c r="U14" s="299"/>
      <c r="V14" s="299"/>
      <c r="W14" s="299"/>
      <c r="X14" s="299"/>
      <c r="Y14" s="299"/>
      <c r="Z14" s="299" t="s">
        <v>226</v>
      </c>
      <c r="AA14" s="299"/>
      <c r="AB14" s="299"/>
      <c r="AC14" s="299"/>
      <c r="AD14" s="299"/>
      <c r="AE14" s="299"/>
      <c r="AF14" s="299" t="s">
        <v>227</v>
      </c>
      <c r="AG14" s="299"/>
      <c r="AH14" s="299"/>
      <c r="AI14" s="299"/>
      <c r="AJ14" s="299"/>
      <c r="AK14" s="299"/>
      <c r="AN14" s="88"/>
      <c r="AO14" s="88"/>
    </row>
    <row r="15" spans="1:41">
      <c r="A15" s="107" t="s">
        <v>214</v>
      </c>
      <c r="B15" s="108" t="s">
        <v>215</v>
      </c>
      <c r="C15" s="108" t="s">
        <v>216</v>
      </c>
      <c r="D15" s="108" t="s">
        <v>217</v>
      </c>
      <c r="E15" s="108" t="s">
        <v>218</v>
      </c>
      <c r="F15" s="118" t="s">
        <v>219</v>
      </c>
      <c r="G15" s="118" t="s">
        <v>221</v>
      </c>
      <c r="H15" s="118" t="s">
        <v>215</v>
      </c>
      <c r="I15" s="118" t="s">
        <v>216</v>
      </c>
      <c r="J15" s="118" t="s">
        <v>217</v>
      </c>
      <c r="K15" s="118" t="s">
        <v>218</v>
      </c>
      <c r="L15" s="118" t="s">
        <v>219</v>
      </c>
      <c r="M15" s="118" t="s">
        <v>220</v>
      </c>
      <c r="N15" s="118" t="s">
        <v>215</v>
      </c>
      <c r="O15" s="118" t="s">
        <v>216</v>
      </c>
      <c r="P15" s="118" t="s">
        <v>217</v>
      </c>
      <c r="Q15" s="118" t="s">
        <v>218</v>
      </c>
      <c r="R15" s="108" t="s">
        <v>219</v>
      </c>
      <c r="S15" s="108" t="s">
        <v>221</v>
      </c>
      <c r="T15" s="108" t="s">
        <v>215</v>
      </c>
      <c r="U15" s="108" t="s">
        <v>216</v>
      </c>
      <c r="V15" s="108" t="s">
        <v>217</v>
      </c>
      <c r="W15" s="108" t="s">
        <v>218</v>
      </c>
      <c r="X15" s="108" t="s">
        <v>219</v>
      </c>
      <c r="Y15" s="108" t="s">
        <v>221</v>
      </c>
      <c r="Z15" s="108" t="s">
        <v>215</v>
      </c>
      <c r="AA15" s="108" t="s">
        <v>216</v>
      </c>
      <c r="AB15" s="108" t="s">
        <v>217</v>
      </c>
      <c r="AC15" s="108" t="s">
        <v>218</v>
      </c>
      <c r="AD15" s="108" t="s">
        <v>219</v>
      </c>
      <c r="AE15" s="108" t="s">
        <v>228</v>
      </c>
      <c r="AF15" s="108" t="s">
        <v>215</v>
      </c>
      <c r="AG15" s="108" t="s">
        <v>216</v>
      </c>
      <c r="AH15" s="108" t="s">
        <v>217</v>
      </c>
      <c r="AI15" s="108" t="s">
        <v>218</v>
      </c>
      <c r="AJ15" s="108" t="s">
        <v>219</v>
      </c>
      <c r="AK15" s="108" t="s">
        <v>221</v>
      </c>
      <c r="AN15" s="88"/>
      <c r="AO15" s="88"/>
    </row>
    <row r="16" spans="1:41">
      <c r="A16" s="109">
        <v>25</v>
      </c>
      <c r="B16" s="119"/>
      <c r="C16" s="120"/>
      <c r="D16" s="121"/>
      <c r="E16" s="122"/>
      <c r="F16" s="109"/>
      <c r="G16" s="123"/>
      <c r="H16" s="121"/>
      <c r="I16" s="119"/>
      <c r="J16" s="119"/>
      <c r="K16" s="121"/>
      <c r="L16" s="119"/>
      <c r="M16" s="119"/>
      <c r="N16" s="119"/>
      <c r="O16" s="121"/>
      <c r="P16" s="119"/>
      <c r="Q16" s="119"/>
      <c r="R16" s="124"/>
      <c r="S16" s="119"/>
      <c r="T16" s="119"/>
      <c r="U16" s="119"/>
      <c r="V16" s="119"/>
      <c r="W16" s="119"/>
      <c r="X16" s="125"/>
      <c r="Y16" s="125"/>
      <c r="Z16" s="125"/>
      <c r="AA16" s="109"/>
      <c r="AB16" s="109"/>
      <c r="AC16" s="109"/>
      <c r="AD16" s="109"/>
      <c r="AE16" s="120"/>
      <c r="AF16" s="119"/>
      <c r="AG16" s="109"/>
      <c r="AH16" s="109"/>
      <c r="AI16" s="123"/>
      <c r="AJ16" s="121"/>
      <c r="AK16" s="109"/>
      <c r="AN16" s="88"/>
      <c r="AO16" s="88"/>
    </row>
    <row r="17" spans="1:41">
      <c r="A17" s="109">
        <v>25</v>
      </c>
      <c r="B17" s="119"/>
      <c r="C17" s="119"/>
      <c r="D17" s="120"/>
      <c r="E17" s="126"/>
      <c r="F17" s="109"/>
      <c r="G17" s="109"/>
      <c r="H17" s="123"/>
      <c r="I17" s="121"/>
      <c r="J17" s="119"/>
      <c r="K17" s="119"/>
      <c r="L17" s="119"/>
      <c r="M17" s="119"/>
      <c r="N17" s="119"/>
      <c r="O17" s="119"/>
      <c r="P17" s="121"/>
      <c r="Q17" s="119"/>
      <c r="R17" s="124"/>
      <c r="S17" s="119"/>
      <c r="T17" s="119"/>
      <c r="U17" s="119"/>
      <c r="V17" s="119"/>
      <c r="W17" s="119"/>
      <c r="X17" s="109"/>
      <c r="Y17" s="125"/>
      <c r="Z17" s="125"/>
      <c r="AA17" s="125"/>
      <c r="AB17" s="109"/>
      <c r="AC17" s="109"/>
      <c r="AD17" s="109"/>
      <c r="AE17" s="109"/>
      <c r="AF17" s="120"/>
      <c r="AG17" s="119"/>
      <c r="AH17" s="109"/>
      <c r="AI17" s="109"/>
      <c r="AJ17" s="123"/>
      <c r="AK17" s="121"/>
      <c r="AM17" s="299" t="s">
        <v>229</v>
      </c>
      <c r="AN17" s="299"/>
      <c r="AO17" s="88"/>
    </row>
    <row r="18" spans="1:41">
      <c r="A18" s="109">
        <v>25</v>
      </c>
      <c r="B18" s="125"/>
      <c r="C18" s="119"/>
      <c r="D18" s="119"/>
      <c r="E18" s="127"/>
      <c r="F18" s="121"/>
      <c r="G18" s="109"/>
      <c r="H18" s="109"/>
      <c r="I18" s="109"/>
      <c r="J18" s="123"/>
      <c r="K18" s="121"/>
      <c r="L18" s="119"/>
      <c r="M18" s="119"/>
      <c r="N18" s="119"/>
      <c r="O18" s="119"/>
      <c r="P18" s="119"/>
      <c r="Q18" s="121"/>
      <c r="R18" s="124"/>
      <c r="S18" s="119"/>
      <c r="T18" s="119"/>
      <c r="U18" s="119"/>
      <c r="V18" s="119"/>
      <c r="W18" s="119"/>
      <c r="X18" s="109"/>
      <c r="Y18" s="109"/>
      <c r="Z18" s="109"/>
      <c r="AA18" s="125"/>
      <c r="AB18" s="125"/>
      <c r="AC18" s="125"/>
      <c r="AD18" s="109"/>
      <c r="AE18" s="109"/>
      <c r="AF18" s="109"/>
      <c r="AG18" s="120"/>
      <c r="AH18" s="119"/>
      <c r="AI18" s="119"/>
      <c r="AJ18" s="121"/>
      <c r="AK18" s="119"/>
      <c r="AM18" s="109" t="s">
        <v>230</v>
      </c>
      <c r="AN18" s="128">
        <f>25*6*3/100</f>
        <v>4.5</v>
      </c>
    </row>
    <row r="19" spans="1:41">
      <c r="A19" s="109">
        <v>25</v>
      </c>
      <c r="B19" s="125"/>
      <c r="C19" s="125"/>
      <c r="D19" s="119"/>
      <c r="E19" s="122"/>
      <c r="F19" s="120"/>
      <c r="G19" s="121"/>
      <c r="H19" s="109"/>
      <c r="I19" s="109"/>
      <c r="J19" s="109"/>
      <c r="K19" s="123"/>
      <c r="L19" s="121"/>
      <c r="M19" s="119"/>
      <c r="N19" s="119"/>
      <c r="O19" s="119"/>
      <c r="P19" s="119"/>
      <c r="Q19" s="119"/>
      <c r="R19" s="129"/>
      <c r="S19" s="119"/>
      <c r="T19" s="119"/>
      <c r="U19" s="119"/>
      <c r="V19" s="119"/>
      <c r="W19" s="119"/>
      <c r="X19" s="109"/>
      <c r="Y19" s="109"/>
      <c r="Z19" s="109"/>
      <c r="AA19" s="109"/>
      <c r="AB19" s="125"/>
      <c r="AC19" s="125"/>
      <c r="AD19" s="125"/>
      <c r="AE19" s="109"/>
      <c r="AF19" s="109"/>
      <c r="AG19" s="109"/>
      <c r="AH19" s="120"/>
      <c r="AI19" s="119"/>
      <c r="AJ19" s="119"/>
      <c r="AK19" s="121"/>
      <c r="AM19" s="109" t="s">
        <v>231</v>
      </c>
      <c r="AN19" s="128">
        <f>25*6*3/100</f>
        <v>4.5</v>
      </c>
    </row>
    <row r="20" spans="1:41">
      <c r="A20" s="109">
        <v>25</v>
      </c>
      <c r="B20" s="125"/>
      <c r="C20" s="125"/>
      <c r="D20" s="125"/>
      <c r="E20" s="122"/>
      <c r="F20" s="109"/>
      <c r="G20" s="120"/>
      <c r="H20" s="121"/>
      <c r="I20" s="109"/>
      <c r="J20" s="109"/>
      <c r="K20" s="109"/>
      <c r="L20" s="109"/>
      <c r="M20" s="123"/>
      <c r="N20" s="121"/>
      <c r="O20" s="119"/>
      <c r="P20" s="119"/>
      <c r="Q20" s="119"/>
      <c r="R20" s="124"/>
      <c r="S20" s="121"/>
      <c r="T20" s="119"/>
      <c r="U20" s="119"/>
      <c r="V20" s="119"/>
      <c r="W20" s="119"/>
      <c r="X20" s="109"/>
      <c r="Y20" s="109"/>
      <c r="Z20" s="109"/>
      <c r="AA20" s="109"/>
      <c r="AB20" s="109"/>
      <c r="AC20" s="109"/>
      <c r="AD20" s="125"/>
      <c r="AE20" s="125"/>
      <c r="AF20" s="125"/>
      <c r="AG20" s="109"/>
      <c r="AH20" s="119"/>
      <c r="AI20" s="120"/>
      <c r="AJ20" s="119"/>
      <c r="AK20" s="119"/>
      <c r="AM20" s="109" t="s">
        <v>232</v>
      </c>
      <c r="AN20" s="128">
        <f>25*6*3/100</f>
        <v>4.5</v>
      </c>
    </row>
    <row r="21" spans="1:41">
      <c r="A21" s="109">
        <v>25</v>
      </c>
      <c r="B21" s="119"/>
      <c r="C21" s="125"/>
      <c r="D21" s="125"/>
      <c r="E21" s="130"/>
      <c r="F21" s="109"/>
      <c r="G21" s="109"/>
      <c r="H21" s="120"/>
      <c r="I21" s="121"/>
      <c r="J21" s="109"/>
      <c r="K21" s="109"/>
      <c r="L21" s="109"/>
      <c r="M21" s="109"/>
      <c r="N21" s="123"/>
      <c r="O21" s="121"/>
      <c r="P21" s="119"/>
      <c r="Q21" s="119"/>
      <c r="R21" s="124"/>
      <c r="S21" s="119"/>
      <c r="T21" s="121"/>
      <c r="U21" s="119"/>
      <c r="V21" s="119"/>
      <c r="W21" s="119"/>
      <c r="X21" s="109"/>
      <c r="Y21" s="109"/>
      <c r="Z21" s="109"/>
      <c r="AA21" s="109"/>
      <c r="AB21" s="109"/>
      <c r="AC21" s="109"/>
      <c r="AD21" s="109"/>
      <c r="AE21" s="125"/>
      <c r="AF21" s="125"/>
      <c r="AG21" s="125"/>
      <c r="AH21" s="119"/>
      <c r="AI21" s="119"/>
      <c r="AJ21" s="120"/>
      <c r="AK21" s="119"/>
      <c r="AM21" s="109" t="s">
        <v>233</v>
      </c>
      <c r="AN21" s="128">
        <f>25*6*3/100</f>
        <v>4.5</v>
      </c>
    </row>
    <row r="23" spans="1:41" ht="18.75" customHeight="1">
      <c r="B23" s="128"/>
      <c r="C23" s="131" t="s">
        <v>234</v>
      </c>
      <c r="D23" s="131"/>
      <c r="E23" s="131"/>
      <c r="F23" s="131"/>
      <c r="G23" s="132"/>
      <c r="H23" s="132"/>
      <c r="I23" s="133"/>
      <c r="J23" s="88"/>
      <c r="K23" s="88"/>
      <c r="L23" s="88"/>
      <c r="M23" s="88"/>
      <c r="N23" s="88"/>
      <c r="O23" s="88"/>
      <c r="P23" s="88"/>
      <c r="Q23" s="88"/>
      <c r="R23" s="88"/>
      <c r="S23" s="88"/>
      <c r="T23" s="88"/>
      <c r="U23" s="88"/>
      <c r="V23" s="88"/>
      <c r="W23" s="134"/>
      <c r="X23" s="88"/>
      <c r="Y23" s="88"/>
      <c r="Z23" s="88"/>
      <c r="AA23" s="88"/>
      <c r="AB23" s="88"/>
      <c r="AC23" s="88"/>
      <c r="AD23" s="88"/>
      <c r="AE23" s="88"/>
      <c r="AF23" s="88"/>
      <c r="AG23" s="88"/>
      <c r="AH23" s="88"/>
      <c r="AI23" s="88"/>
      <c r="AJ23" s="88"/>
      <c r="AK23" s="134"/>
    </row>
    <row r="24" spans="1:41" ht="19">
      <c r="B24" s="125"/>
      <c r="C24" s="131" t="s">
        <v>235</v>
      </c>
      <c r="D24" s="131"/>
      <c r="E24" s="131"/>
      <c r="F24" s="131"/>
      <c r="G24" s="132"/>
      <c r="H24" s="132"/>
      <c r="I24" s="132"/>
      <c r="J24" s="88"/>
      <c r="K24" s="88"/>
      <c r="L24" s="88"/>
      <c r="M24" s="88"/>
      <c r="N24" s="88"/>
      <c r="O24" s="88"/>
      <c r="P24" s="88"/>
      <c r="Q24" s="88"/>
      <c r="R24" s="88"/>
      <c r="S24" s="88"/>
      <c r="T24" s="88"/>
      <c r="U24" s="88"/>
      <c r="V24" s="88"/>
      <c r="W24" s="134"/>
      <c r="X24" s="88"/>
      <c r="Y24" s="88"/>
      <c r="Z24" s="88"/>
      <c r="AA24" s="88"/>
      <c r="AB24" s="88"/>
      <c r="AC24" s="88"/>
      <c r="AD24" s="88"/>
      <c r="AE24" s="88"/>
      <c r="AF24" s="88"/>
      <c r="AG24" s="88"/>
      <c r="AH24" s="88"/>
      <c r="AI24" s="88"/>
      <c r="AJ24" s="88"/>
      <c r="AK24" s="134"/>
    </row>
    <row r="25" spans="1:41" ht="19">
      <c r="B25" s="120"/>
      <c r="C25" s="131" t="s">
        <v>236</v>
      </c>
      <c r="D25" s="132"/>
      <c r="E25" s="132"/>
      <c r="F25" s="132"/>
      <c r="G25" s="132"/>
      <c r="H25" s="132"/>
      <c r="I25" s="132"/>
      <c r="J25" s="88"/>
      <c r="K25" s="88"/>
      <c r="L25" s="88"/>
      <c r="M25" s="88"/>
      <c r="N25" s="88"/>
      <c r="O25" s="88"/>
      <c r="P25" s="88"/>
      <c r="Q25" s="88"/>
      <c r="R25" s="88"/>
      <c r="S25" s="88"/>
      <c r="T25" s="88"/>
      <c r="U25" s="88"/>
      <c r="V25" s="88"/>
      <c r="W25" s="134"/>
      <c r="X25" s="88"/>
      <c r="Y25" s="88"/>
      <c r="Z25" s="88"/>
      <c r="AA25" s="88"/>
      <c r="AB25" s="88"/>
      <c r="AC25" s="88"/>
      <c r="AD25" s="88"/>
      <c r="AE25" s="88"/>
      <c r="AF25" s="88"/>
      <c r="AG25" s="88"/>
      <c r="AH25" s="88"/>
      <c r="AI25" s="88"/>
      <c r="AJ25" s="88"/>
      <c r="AK25" s="134"/>
    </row>
    <row r="26" spans="1:41" ht="18.75" customHeight="1">
      <c r="B26" s="134"/>
      <c r="C26" s="134"/>
      <c r="D26" s="134"/>
      <c r="E26" s="134"/>
      <c r="F26" s="134"/>
      <c r="G26" s="134"/>
      <c r="H26" s="134"/>
      <c r="J26" s="88"/>
      <c r="K26" s="88"/>
      <c r="L26" s="88"/>
      <c r="M26" s="88"/>
      <c r="N26" s="88"/>
      <c r="O26" s="88"/>
      <c r="P26" s="88"/>
      <c r="Q26" s="88"/>
      <c r="R26" s="88"/>
      <c r="S26" s="88"/>
      <c r="T26" s="88"/>
      <c r="U26" s="88"/>
      <c r="V26" s="88"/>
      <c r="W26" s="134"/>
      <c r="X26" s="88"/>
      <c r="Y26" s="88"/>
      <c r="Z26" s="88"/>
      <c r="AA26" s="88"/>
      <c r="AB26" s="88"/>
      <c r="AC26" s="88"/>
      <c r="AD26" s="88"/>
      <c r="AE26" s="88"/>
      <c r="AF26" s="88"/>
      <c r="AG26" s="88"/>
      <c r="AH26" s="88"/>
      <c r="AI26" s="88"/>
      <c r="AJ26" s="88"/>
      <c r="AK26" s="134"/>
    </row>
    <row r="27" spans="1:41" ht="19">
      <c r="B27" s="135"/>
      <c r="C27" s="135"/>
      <c r="D27" s="135"/>
      <c r="E27" s="135"/>
      <c r="F27" s="135"/>
      <c r="G27" s="135"/>
      <c r="H27" s="135"/>
      <c r="I27" s="136"/>
      <c r="J27" s="134"/>
      <c r="K27" s="134"/>
      <c r="L27" s="134"/>
      <c r="M27" s="134"/>
      <c r="N27" s="134"/>
      <c r="O27" s="134"/>
      <c r="P27" s="134"/>
      <c r="Q27" s="134"/>
      <c r="R27" s="134"/>
      <c r="S27" s="134"/>
      <c r="T27" s="134"/>
      <c r="U27" s="134"/>
    </row>
    <row r="28" spans="1:41">
      <c r="A28" s="300" t="s">
        <v>237</v>
      </c>
      <c r="B28" s="300"/>
      <c r="C28" s="300"/>
      <c r="D28" s="300"/>
      <c r="E28" s="300"/>
    </row>
    <row r="29" spans="1:41">
      <c r="A29" s="300"/>
      <c r="B29" s="300"/>
      <c r="C29" s="300"/>
      <c r="D29" s="300"/>
      <c r="E29" s="300"/>
    </row>
    <row r="31" spans="1:41">
      <c r="B31" s="299" t="s">
        <v>208</v>
      </c>
      <c r="C31" s="299"/>
      <c r="D31" s="299"/>
      <c r="E31" s="299"/>
      <c r="F31" s="299"/>
      <c r="G31" s="299"/>
      <c r="H31" s="299" t="s">
        <v>209</v>
      </c>
      <c r="I31" s="299"/>
      <c r="J31" s="299"/>
      <c r="K31" s="299"/>
      <c r="L31" s="299"/>
      <c r="M31" s="299"/>
      <c r="N31" s="299" t="s">
        <v>210</v>
      </c>
      <c r="O31" s="299"/>
      <c r="P31" s="299"/>
      <c r="Q31" s="299"/>
      <c r="R31" s="299"/>
      <c r="S31" s="299"/>
      <c r="T31" s="299" t="s">
        <v>211</v>
      </c>
      <c r="U31" s="299"/>
      <c r="V31" s="299"/>
      <c r="W31" s="299"/>
      <c r="X31" s="299"/>
      <c r="Y31" s="299"/>
      <c r="Z31" s="299" t="s">
        <v>212</v>
      </c>
      <c r="AA31" s="299"/>
      <c r="AB31" s="299"/>
      <c r="AC31" s="299"/>
      <c r="AD31" s="299"/>
      <c r="AE31" s="299"/>
      <c r="AF31" s="299" t="s">
        <v>213</v>
      </c>
      <c r="AG31" s="299"/>
      <c r="AH31" s="299"/>
      <c r="AI31" s="299"/>
      <c r="AJ31" s="299"/>
      <c r="AK31" s="299"/>
    </row>
    <row r="32" spans="1:41">
      <c r="A32" s="107" t="s">
        <v>214</v>
      </c>
      <c r="B32" s="108" t="s">
        <v>215</v>
      </c>
      <c r="C32" s="108" t="s">
        <v>216</v>
      </c>
      <c r="D32" s="108" t="s">
        <v>217</v>
      </c>
      <c r="E32" s="108" t="s">
        <v>218</v>
      </c>
      <c r="F32" s="108" t="s">
        <v>219</v>
      </c>
      <c r="G32" s="108" t="s">
        <v>220</v>
      </c>
      <c r="H32" s="108" t="s">
        <v>215</v>
      </c>
      <c r="I32" s="108" t="s">
        <v>216</v>
      </c>
      <c r="J32" s="108" t="s">
        <v>217</v>
      </c>
      <c r="K32" s="108" t="s">
        <v>218</v>
      </c>
      <c r="L32" s="108" t="s">
        <v>219</v>
      </c>
      <c r="M32" s="108" t="s">
        <v>221</v>
      </c>
      <c r="N32" s="108" t="s">
        <v>215</v>
      </c>
      <c r="O32" s="108" t="s">
        <v>216</v>
      </c>
      <c r="P32" s="108" t="s">
        <v>217</v>
      </c>
      <c r="Q32" s="108" t="s">
        <v>218</v>
      </c>
      <c r="R32" s="108" t="s">
        <v>219</v>
      </c>
      <c r="S32" s="108" t="s">
        <v>220</v>
      </c>
      <c r="T32" s="108" t="s">
        <v>215</v>
      </c>
      <c r="U32" s="108" t="s">
        <v>216</v>
      </c>
      <c r="V32" s="108" t="s">
        <v>217</v>
      </c>
      <c r="W32" s="108" t="s">
        <v>218</v>
      </c>
      <c r="X32" s="108" t="s">
        <v>219</v>
      </c>
      <c r="Y32" s="108" t="s">
        <v>221</v>
      </c>
      <c r="Z32" s="108" t="s">
        <v>215</v>
      </c>
      <c r="AA32" s="108" t="s">
        <v>216</v>
      </c>
      <c r="AB32" s="108" t="s">
        <v>217</v>
      </c>
      <c r="AC32" s="108" t="s">
        <v>218</v>
      </c>
      <c r="AD32" s="108" t="s">
        <v>219</v>
      </c>
      <c r="AE32" s="108" t="s">
        <v>221</v>
      </c>
      <c r="AF32" s="108" t="s">
        <v>215</v>
      </c>
      <c r="AG32" s="108" t="s">
        <v>216</v>
      </c>
      <c r="AH32" s="108" t="s">
        <v>217</v>
      </c>
      <c r="AI32" s="108" t="s">
        <v>218</v>
      </c>
      <c r="AJ32" s="108" t="s">
        <v>219</v>
      </c>
      <c r="AK32" s="108" t="s">
        <v>220</v>
      </c>
    </row>
    <row r="33" spans="1:40" ht="18.75" customHeight="1">
      <c r="A33" s="109">
        <v>15</v>
      </c>
      <c r="B33" s="137"/>
      <c r="C33" s="125"/>
      <c r="D33" s="119"/>
      <c r="E33" s="119"/>
      <c r="F33" s="119"/>
      <c r="G33" s="119"/>
      <c r="H33" s="119"/>
      <c r="I33" s="119"/>
      <c r="J33" s="119"/>
      <c r="K33" s="119"/>
      <c r="L33" s="119"/>
      <c r="M33" s="119"/>
      <c r="N33" s="119"/>
      <c r="O33" s="119"/>
      <c r="P33" s="119"/>
      <c r="Q33" s="119"/>
      <c r="R33" s="119"/>
      <c r="S33" s="119"/>
      <c r="T33" s="119"/>
      <c r="U33" s="121"/>
      <c r="V33" s="119"/>
      <c r="W33" s="119"/>
      <c r="X33" s="121"/>
      <c r="Y33" s="119"/>
      <c r="Z33" s="119"/>
      <c r="AA33" s="119"/>
      <c r="AB33" s="119"/>
      <c r="AC33" s="138"/>
      <c r="AD33" s="119"/>
      <c r="AE33" s="119"/>
      <c r="AF33" s="128"/>
      <c r="AG33" s="128"/>
      <c r="AH33" s="119"/>
      <c r="AI33" s="119"/>
      <c r="AJ33" s="119"/>
      <c r="AK33" s="119"/>
    </row>
    <row r="34" spans="1:40">
      <c r="A34" s="109">
        <v>15</v>
      </c>
      <c r="B34" s="125"/>
      <c r="C34" s="125"/>
      <c r="D34" s="125"/>
      <c r="E34" s="121"/>
      <c r="F34" s="119"/>
      <c r="G34" s="119"/>
      <c r="H34" s="119"/>
      <c r="I34" s="119"/>
      <c r="J34" s="119"/>
      <c r="K34" s="119"/>
      <c r="L34" s="119"/>
      <c r="M34" s="119"/>
      <c r="N34" s="119"/>
      <c r="O34" s="119"/>
      <c r="P34" s="119"/>
      <c r="Q34" s="119"/>
      <c r="R34" s="119"/>
      <c r="S34" s="119"/>
      <c r="T34" s="119"/>
      <c r="U34" s="119"/>
      <c r="V34" s="121"/>
      <c r="W34" s="119"/>
      <c r="X34" s="119"/>
      <c r="Y34" s="121"/>
      <c r="Z34" s="119"/>
      <c r="AA34" s="119"/>
      <c r="AB34" s="119"/>
      <c r="AC34" s="119"/>
      <c r="AD34" s="120"/>
      <c r="AE34" s="119"/>
      <c r="AF34" s="119"/>
      <c r="AG34" s="128"/>
      <c r="AH34" s="128"/>
      <c r="AI34" s="119"/>
      <c r="AJ34" s="119"/>
      <c r="AK34" s="119"/>
    </row>
    <row r="35" spans="1:40">
      <c r="A35" s="109">
        <v>15</v>
      </c>
      <c r="B35" s="119"/>
      <c r="C35" s="125"/>
      <c r="D35" s="125"/>
      <c r="E35" s="125"/>
      <c r="F35" s="119"/>
      <c r="G35" s="119"/>
      <c r="H35" s="119"/>
      <c r="I35" s="119"/>
      <c r="J35" s="119"/>
      <c r="K35" s="119"/>
      <c r="L35" s="119"/>
      <c r="M35" s="119"/>
      <c r="N35" s="119"/>
      <c r="O35" s="119"/>
      <c r="P35" s="119"/>
      <c r="Q35" s="119"/>
      <c r="R35" s="119"/>
      <c r="S35" s="119"/>
      <c r="T35" s="119"/>
      <c r="U35" s="119"/>
      <c r="V35" s="119"/>
      <c r="W35" s="119"/>
      <c r="X35" s="119"/>
      <c r="Y35" s="119"/>
      <c r="Z35" s="121"/>
      <c r="AA35" s="119"/>
      <c r="AB35" s="119"/>
      <c r="AC35" s="119"/>
      <c r="AD35" s="119"/>
      <c r="AE35" s="120"/>
      <c r="AF35" s="119"/>
      <c r="AG35" s="119"/>
      <c r="AH35" s="128"/>
      <c r="AI35" s="128"/>
      <c r="AJ35" s="119"/>
      <c r="AK35" s="119"/>
    </row>
    <row r="37" spans="1:40" ht="18.75" customHeight="1">
      <c r="B37" s="299" t="s">
        <v>222</v>
      </c>
      <c r="C37" s="299"/>
      <c r="D37" s="299"/>
      <c r="E37" s="299"/>
      <c r="F37" s="299"/>
      <c r="G37" s="299"/>
      <c r="H37" s="299" t="s">
        <v>223</v>
      </c>
      <c r="I37" s="299"/>
      <c r="J37" s="299"/>
      <c r="K37" s="299"/>
      <c r="L37" s="299"/>
      <c r="M37" s="299"/>
      <c r="N37" s="299" t="s">
        <v>224</v>
      </c>
      <c r="O37" s="299"/>
      <c r="P37" s="299"/>
      <c r="Q37" s="299"/>
      <c r="R37" s="299"/>
      <c r="S37" s="299"/>
      <c r="T37" s="299" t="s">
        <v>225</v>
      </c>
      <c r="U37" s="299"/>
      <c r="V37" s="299"/>
      <c r="W37" s="299"/>
      <c r="X37" s="299"/>
      <c r="Y37" s="299"/>
      <c r="Z37" s="299" t="s">
        <v>226</v>
      </c>
      <c r="AA37" s="299"/>
      <c r="AB37" s="299"/>
      <c r="AC37" s="299"/>
      <c r="AD37" s="299"/>
      <c r="AE37" s="299"/>
      <c r="AF37" s="299" t="s">
        <v>227</v>
      </c>
      <c r="AG37" s="299"/>
      <c r="AH37" s="299"/>
      <c r="AI37" s="299"/>
      <c r="AJ37" s="299"/>
      <c r="AK37" s="299"/>
    </row>
    <row r="38" spans="1:40">
      <c r="A38" s="107" t="s">
        <v>214</v>
      </c>
      <c r="B38" s="108" t="s">
        <v>215</v>
      </c>
      <c r="C38" s="108" t="s">
        <v>216</v>
      </c>
      <c r="D38" s="108" t="s">
        <v>217</v>
      </c>
      <c r="E38" s="108" t="s">
        <v>218</v>
      </c>
      <c r="F38" s="108" t="s">
        <v>219</v>
      </c>
      <c r="G38" s="108" t="s">
        <v>221</v>
      </c>
      <c r="H38" s="108" t="s">
        <v>215</v>
      </c>
      <c r="I38" s="108" t="s">
        <v>216</v>
      </c>
      <c r="J38" s="108" t="s">
        <v>217</v>
      </c>
      <c r="K38" s="108" t="s">
        <v>218</v>
      </c>
      <c r="L38" s="108" t="s">
        <v>219</v>
      </c>
      <c r="M38" s="108" t="s">
        <v>220</v>
      </c>
      <c r="N38" s="108" t="s">
        <v>215</v>
      </c>
      <c r="O38" s="108" t="s">
        <v>216</v>
      </c>
      <c r="P38" s="108" t="s">
        <v>217</v>
      </c>
      <c r="Q38" s="108" t="s">
        <v>218</v>
      </c>
      <c r="R38" s="108" t="s">
        <v>219</v>
      </c>
      <c r="S38" s="108" t="s">
        <v>221</v>
      </c>
      <c r="T38" s="108" t="s">
        <v>215</v>
      </c>
      <c r="U38" s="108" t="s">
        <v>216</v>
      </c>
      <c r="V38" s="108" t="s">
        <v>217</v>
      </c>
      <c r="W38" s="108" t="s">
        <v>218</v>
      </c>
      <c r="X38" s="108" t="s">
        <v>219</v>
      </c>
      <c r="Y38" s="108" t="s">
        <v>221</v>
      </c>
      <c r="Z38" s="108" t="s">
        <v>215</v>
      </c>
      <c r="AA38" s="108" t="s">
        <v>216</v>
      </c>
      <c r="AB38" s="108" t="s">
        <v>217</v>
      </c>
      <c r="AC38" s="108" t="s">
        <v>218</v>
      </c>
      <c r="AD38" s="108" t="s">
        <v>219</v>
      </c>
      <c r="AE38" s="108" t="s">
        <v>228</v>
      </c>
      <c r="AF38" s="108" t="s">
        <v>215</v>
      </c>
      <c r="AG38" s="108" t="s">
        <v>216</v>
      </c>
      <c r="AH38" s="108" t="s">
        <v>217</v>
      </c>
      <c r="AI38" s="108" t="s">
        <v>218</v>
      </c>
      <c r="AJ38" s="108" t="s">
        <v>219</v>
      </c>
      <c r="AK38" s="108" t="s">
        <v>221</v>
      </c>
      <c r="AM38" s="299" t="s">
        <v>229</v>
      </c>
      <c r="AN38" s="299"/>
    </row>
    <row r="39" spans="1:40">
      <c r="A39" s="109">
        <v>15</v>
      </c>
      <c r="B39" s="119"/>
      <c r="C39" s="109"/>
      <c r="D39" s="125"/>
      <c r="E39" s="125"/>
      <c r="F39" s="125"/>
      <c r="G39" s="121"/>
      <c r="H39" s="119"/>
      <c r="I39" s="120"/>
      <c r="J39" s="119"/>
      <c r="K39" s="121"/>
      <c r="L39" s="128"/>
      <c r="M39" s="128"/>
      <c r="N39" s="119"/>
      <c r="O39" s="119"/>
      <c r="P39" s="119"/>
      <c r="Q39" s="119"/>
      <c r="R39" s="119"/>
      <c r="S39" s="109"/>
      <c r="T39" s="125"/>
      <c r="U39" s="125"/>
      <c r="V39" s="125"/>
      <c r="W39" s="121"/>
      <c r="X39" s="119"/>
      <c r="Y39" s="120"/>
      <c r="Z39" s="119"/>
      <c r="AA39" s="119"/>
      <c r="AB39" s="128"/>
      <c r="AC39" s="128"/>
      <c r="AD39" s="119"/>
      <c r="AE39" s="119"/>
      <c r="AF39" s="119"/>
      <c r="AG39" s="119"/>
      <c r="AH39" s="119"/>
      <c r="AI39" s="121"/>
      <c r="AJ39" s="119"/>
      <c r="AK39" s="125"/>
      <c r="AM39" s="109" t="s">
        <v>230</v>
      </c>
      <c r="AN39" s="128">
        <f>15*3*3/100</f>
        <v>1.35</v>
      </c>
    </row>
    <row r="40" spans="1:40">
      <c r="A40" s="109">
        <v>15</v>
      </c>
      <c r="B40" s="119"/>
      <c r="C40" s="109"/>
      <c r="D40" s="119"/>
      <c r="E40" s="125"/>
      <c r="F40" s="125"/>
      <c r="G40" s="125"/>
      <c r="H40" s="121"/>
      <c r="I40" s="119"/>
      <c r="J40" s="120"/>
      <c r="K40" s="119"/>
      <c r="L40" s="119"/>
      <c r="M40" s="128"/>
      <c r="N40" s="128"/>
      <c r="O40" s="119"/>
      <c r="P40" s="119"/>
      <c r="Q40" s="119"/>
      <c r="R40" s="119"/>
      <c r="S40" s="109"/>
      <c r="T40" s="119"/>
      <c r="U40" s="125"/>
      <c r="V40" s="125"/>
      <c r="W40" s="125"/>
      <c r="X40" s="121"/>
      <c r="Y40" s="119"/>
      <c r="Z40" s="120"/>
      <c r="AA40" s="119"/>
      <c r="AB40" s="119"/>
      <c r="AC40" s="128"/>
      <c r="AD40" s="128"/>
      <c r="AE40" s="119"/>
      <c r="AF40" s="119"/>
      <c r="AG40" s="119"/>
      <c r="AH40" s="119"/>
      <c r="AI40" s="119"/>
      <c r="AJ40" s="121"/>
      <c r="AK40" s="119"/>
      <c r="AM40" s="109" t="s">
        <v>231</v>
      </c>
      <c r="AN40" s="128">
        <f>15*3*3/100</f>
        <v>1.35</v>
      </c>
    </row>
    <row r="41" spans="1:40">
      <c r="A41" s="109">
        <v>15</v>
      </c>
      <c r="B41" s="119"/>
      <c r="C41" s="109"/>
      <c r="D41" s="119"/>
      <c r="E41" s="119"/>
      <c r="F41" s="125"/>
      <c r="G41" s="125"/>
      <c r="H41" s="125"/>
      <c r="I41" s="119"/>
      <c r="J41" s="119"/>
      <c r="K41" s="120"/>
      <c r="L41" s="119"/>
      <c r="M41" s="119"/>
      <c r="N41" s="128"/>
      <c r="O41" s="128"/>
      <c r="P41" s="119"/>
      <c r="Q41" s="119"/>
      <c r="R41" s="119"/>
      <c r="S41" s="109"/>
      <c r="T41" s="119"/>
      <c r="U41" s="119"/>
      <c r="V41" s="125"/>
      <c r="W41" s="125"/>
      <c r="X41" s="125"/>
      <c r="Y41" s="119"/>
      <c r="Z41" s="119"/>
      <c r="AA41" s="120"/>
      <c r="AB41" s="119"/>
      <c r="AC41" s="119"/>
      <c r="AD41" s="128"/>
      <c r="AE41" s="128"/>
      <c r="AF41" s="119"/>
      <c r="AG41" s="119"/>
      <c r="AH41" s="119"/>
      <c r="AI41" s="119"/>
      <c r="AJ41" s="121"/>
      <c r="AK41" s="119"/>
      <c r="AM41" s="109" t="s">
        <v>238</v>
      </c>
      <c r="AN41" s="128">
        <f>15*3*3/100</f>
        <v>1.35</v>
      </c>
    </row>
    <row r="42" spans="1:40">
      <c r="AN42" s="139"/>
    </row>
    <row r="43" spans="1:40" ht="18.75" customHeight="1">
      <c r="B43" s="128"/>
      <c r="C43" s="131" t="s">
        <v>234</v>
      </c>
      <c r="D43" s="131"/>
      <c r="E43" s="131"/>
      <c r="F43" s="131"/>
      <c r="G43" s="132"/>
      <c r="H43" s="132"/>
      <c r="I43" s="133"/>
      <c r="J43" s="88"/>
      <c r="K43" s="88"/>
      <c r="L43" s="88"/>
      <c r="M43" s="88"/>
      <c r="N43" s="88"/>
      <c r="O43" s="88"/>
      <c r="P43" s="88"/>
      <c r="Q43" s="88"/>
      <c r="R43" s="88"/>
      <c r="S43" s="88"/>
      <c r="T43" s="88"/>
      <c r="U43" s="88"/>
      <c r="V43" s="88"/>
      <c r="W43" s="88"/>
    </row>
    <row r="44" spans="1:40" ht="19">
      <c r="B44" s="125"/>
      <c r="C44" s="131" t="s">
        <v>235</v>
      </c>
      <c r="D44" s="131"/>
      <c r="E44" s="131"/>
      <c r="F44" s="131"/>
      <c r="G44" s="132"/>
      <c r="H44" s="132"/>
      <c r="I44" s="132"/>
      <c r="J44" s="88"/>
      <c r="K44" s="88"/>
      <c r="L44" s="88"/>
      <c r="M44" s="88"/>
      <c r="N44" s="88"/>
      <c r="O44" s="88"/>
      <c r="P44" s="88"/>
      <c r="Q44" s="88"/>
      <c r="R44" s="88"/>
      <c r="S44" s="88"/>
      <c r="T44" s="88"/>
      <c r="U44" s="88"/>
      <c r="V44" s="88"/>
      <c r="W44" s="88"/>
    </row>
    <row r="45" spans="1:40">
      <c r="C45" s="132"/>
      <c r="D45" s="132"/>
      <c r="E45" s="132"/>
      <c r="F45" s="132"/>
      <c r="G45" s="132"/>
      <c r="H45" s="132"/>
      <c r="I45" s="132"/>
      <c r="J45" s="88"/>
      <c r="K45" s="88"/>
      <c r="L45" s="88"/>
      <c r="M45" s="88"/>
      <c r="N45" s="88"/>
      <c r="O45" s="88"/>
      <c r="P45" s="88"/>
      <c r="Q45" s="88"/>
      <c r="R45" s="88"/>
      <c r="S45" s="88"/>
      <c r="T45" s="88"/>
      <c r="U45" s="88"/>
      <c r="V45" s="88"/>
      <c r="W45" s="88"/>
    </row>
    <row r="46" spans="1:40">
      <c r="B46" s="88"/>
      <c r="C46" s="88"/>
      <c r="D46" s="88"/>
      <c r="E46" s="88"/>
      <c r="F46" s="88"/>
      <c r="G46" s="88"/>
      <c r="H46" s="88"/>
      <c r="J46" s="88"/>
      <c r="K46" s="88"/>
      <c r="L46" s="88"/>
      <c r="M46" s="88"/>
      <c r="N46" s="88"/>
      <c r="O46" s="88"/>
      <c r="P46" s="88"/>
      <c r="Q46" s="88"/>
      <c r="R46" s="88"/>
      <c r="S46" s="88"/>
      <c r="T46" s="88"/>
      <c r="U46" s="88"/>
      <c r="V46" s="88"/>
      <c r="W46" s="88"/>
    </row>
    <row r="47" spans="1:40">
      <c r="A47" s="300" t="s">
        <v>239</v>
      </c>
      <c r="B47" s="300"/>
      <c r="C47" s="300"/>
      <c r="D47" s="300"/>
      <c r="E47" s="300"/>
    </row>
    <row r="48" spans="1:40">
      <c r="A48" s="300"/>
      <c r="B48" s="300"/>
      <c r="C48" s="300"/>
      <c r="D48" s="300"/>
      <c r="E48" s="300"/>
    </row>
    <row r="50" spans="1:40">
      <c r="B50" s="299" t="s">
        <v>208</v>
      </c>
      <c r="C50" s="299"/>
      <c r="D50" s="299"/>
      <c r="E50" s="299"/>
      <c r="F50" s="299"/>
      <c r="G50" s="299"/>
      <c r="H50" s="299" t="s">
        <v>209</v>
      </c>
      <c r="I50" s="299"/>
      <c r="J50" s="299"/>
      <c r="K50" s="299"/>
      <c r="L50" s="299"/>
      <c r="M50" s="299"/>
      <c r="N50" s="299" t="s">
        <v>210</v>
      </c>
      <c r="O50" s="299"/>
      <c r="P50" s="299"/>
      <c r="Q50" s="299"/>
      <c r="R50" s="299"/>
      <c r="S50" s="299"/>
      <c r="T50" s="299" t="s">
        <v>211</v>
      </c>
      <c r="U50" s="299"/>
      <c r="V50" s="299"/>
      <c r="W50" s="299"/>
      <c r="X50" s="299"/>
      <c r="Y50" s="299"/>
      <c r="Z50" s="299" t="s">
        <v>212</v>
      </c>
      <c r="AA50" s="299"/>
      <c r="AB50" s="299"/>
      <c r="AC50" s="299"/>
      <c r="AD50" s="299"/>
      <c r="AE50" s="299"/>
      <c r="AF50" s="299" t="s">
        <v>213</v>
      </c>
      <c r="AG50" s="299"/>
      <c r="AH50" s="299"/>
      <c r="AI50" s="299"/>
      <c r="AJ50" s="299"/>
      <c r="AK50" s="299"/>
    </row>
    <row r="51" spans="1:40">
      <c r="A51" s="107" t="s">
        <v>214</v>
      </c>
      <c r="B51" s="108" t="s">
        <v>215</v>
      </c>
      <c r="C51" s="108" t="s">
        <v>216</v>
      </c>
      <c r="D51" s="108" t="s">
        <v>217</v>
      </c>
      <c r="E51" s="108" t="s">
        <v>218</v>
      </c>
      <c r="F51" s="108" t="s">
        <v>219</v>
      </c>
      <c r="G51" s="108" t="s">
        <v>220</v>
      </c>
      <c r="H51" s="108" t="s">
        <v>215</v>
      </c>
      <c r="I51" s="108" t="s">
        <v>216</v>
      </c>
      <c r="J51" s="108" t="s">
        <v>217</v>
      </c>
      <c r="K51" s="108" t="s">
        <v>218</v>
      </c>
      <c r="L51" s="108" t="s">
        <v>219</v>
      </c>
      <c r="M51" s="108" t="s">
        <v>221</v>
      </c>
      <c r="N51" s="108" t="s">
        <v>215</v>
      </c>
      <c r="O51" s="108" t="s">
        <v>216</v>
      </c>
      <c r="P51" s="108" t="s">
        <v>217</v>
      </c>
      <c r="Q51" s="108" t="s">
        <v>218</v>
      </c>
      <c r="R51" s="108" t="s">
        <v>219</v>
      </c>
      <c r="S51" s="108" t="s">
        <v>220</v>
      </c>
      <c r="T51" s="108" t="s">
        <v>215</v>
      </c>
      <c r="U51" s="108" t="s">
        <v>216</v>
      </c>
      <c r="V51" s="108" t="s">
        <v>217</v>
      </c>
      <c r="W51" s="108" t="s">
        <v>218</v>
      </c>
      <c r="X51" s="108" t="s">
        <v>219</v>
      </c>
      <c r="Y51" s="108" t="s">
        <v>221</v>
      </c>
      <c r="Z51" s="108" t="s">
        <v>215</v>
      </c>
      <c r="AA51" s="108" t="s">
        <v>216</v>
      </c>
      <c r="AB51" s="108" t="s">
        <v>217</v>
      </c>
      <c r="AC51" s="108" t="s">
        <v>218</v>
      </c>
      <c r="AD51" s="108" t="s">
        <v>219</v>
      </c>
      <c r="AE51" s="108" t="s">
        <v>221</v>
      </c>
      <c r="AF51" s="108" t="s">
        <v>215</v>
      </c>
      <c r="AG51" s="108" t="s">
        <v>216</v>
      </c>
      <c r="AH51" s="108" t="s">
        <v>217</v>
      </c>
      <c r="AI51" s="108" t="s">
        <v>218</v>
      </c>
      <c r="AJ51" s="108" t="s">
        <v>219</v>
      </c>
      <c r="AK51" s="108" t="s">
        <v>220</v>
      </c>
    </row>
    <row r="52" spans="1:40" ht="18.75" customHeight="1">
      <c r="A52" s="109" t="s">
        <v>230</v>
      </c>
      <c r="B52" s="121"/>
      <c r="C52" s="119"/>
      <c r="D52" s="119"/>
      <c r="E52" s="119"/>
      <c r="F52" s="119"/>
      <c r="G52" s="119"/>
      <c r="H52" s="119"/>
      <c r="I52" s="119"/>
      <c r="J52" s="119"/>
      <c r="K52" s="119"/>
      <c r="L52" s="119"/>
      <c r="M52" s="119"/>
      <c r="N52" s="119"/>
      <c r="O52" s="119"/>
      <c r="P52" s="119"/>
      <c r="Q52" s="119"/>
      <c r="R52" s="119"/>
      <c r="S52" s="119"/>
      <c r="T52" s="119"/>
      <c r="U52" s="121"/>
      <c r="V52" s="119"/>
      <c r="W52" s="119"/>
      <c r="X52" s="121"/>
      <c r="Y52" s="119"/>
      <c r="Z52" s="119"/>
      <c r="AA52" s="119"/>
      <c r="AB52" s="119"/>
      <c r="AC52" s="121"/>
      <c r="AD52" s="119"/>
      <c r="AE52" s="119"/>
      <c r="AF52" s="119"/>
      <c r="AG52" s="119"/>
      <c r="AH52" s="119"/>
      <c r="AI52" s="119"/>
      <c r="AJ52" s="119"/>
      <c r="AK52" s="119"/>
    </row>
    <row r="53" spans="1:40">
      <c r="A53" s="109" t="s">
        <v>231</v>
      </c>
      <c r="B53" s="119"/>
      <c r="C53" s="119"/>
      <c r="D53" s="119"/>
      <c r="E53" s="121"/>
      <c r="F53" s="119"/>
      <c r="G53" s="119"/>
      <c r="H53" s="119"/>
      <c r="I53" s="119"/>
      <c r="J53" s="119"/>
      <c r="K53" s="119"/>
      <c r="L53" s="119"/>
      <c r="M53" s="119"/>
      <c r="N53" s="119"/>
      <c r="O53" s="119"/>
      <c r="P53" s="119"/>
      <c r="Q53" s="119"/>
      <c r="R53" s="119"/>
      <c r="S53" s="119"/>
      <c r="T53" s="119"/>
      <c r="U53" s="119"/>
      <c r="V53" s="121"/>
      <c r="W53" s="119"/>
      <c r="X53" s="119"/>
      <c r="Y53" s="121"/>
      <c r="Z53" s="119"/>
      <c r="AA53" s="119"/>
      <c r="AB53" s="119"/>
      <c r="AC53" s="119"/>
      <c r="AD53" s="119"/>
      <c r="AE53" s="119"/>
      <c r="AF53" s="119"/>
      <c r="AG53" s="119"/>
      <c r="AH53" s="119"/>
      <c r="AI53" s="119"/>
      <c r="AJ53" s="119"/>
      <c r="AK53" s="119"/>
    </row>
    <row r="54" spans="1:40">
      <c r="A54" s="109" t="s">
        <v>238</v>
      </c>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21"/>
      <c r="AA54" s="119"/>
      <c r="AB54" s="119"/>
      <c r="AC54" s="119"/>
      <c r="AD54" s="119"/>
      <c r="AE54" s="119"/>
      <c r="AF54" s="119"/>
      <c r="AG54" s="119"/>
      <c r="AH54" s="119"/>
      <c r="AI54" s="119"/>
      <c r="AJ54" s="119"/>
      <c r="AK54" s="119"/>
    </row>
    <row r="55" spans="1:40" ht="13.5" thickBot="1">
      <c r="A55" s="140" t="s">
        <v>240</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2"/>
      <c r="AA55" s="141"/>
      <c r="AB55" s="141"/>
      <c r="AC55" s="141"/>
      <c r="AD55" s="141"/>
      <c r="AE55" s="141"/>
      <c r="AF55" s="141"/>
      <c r="AG55" s="141"/>
      <c r="AH55" s="141"/>
      <c r="AI55" s="141"/>
      <c r="AJ55" s="141"/>
      <c r="AK55" s="141"/>
    </row>
    <row r="56" spans="1:40" ht="13.5" thickTop="1">
      <c r="A56" s="143" t="s">
        <v>241</v>
      </c>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5"/>
      <c r="AA56" s="144"/>
      <c r="AB56" s="144"/>
      <c r="AC56" s="144"/>
      <c r="AD56" s="144"/>
      <c r="AE56" s="144"/>
      <c r="AF56" s="144"/>
      <c r="AG56" s="144"/>
      <c r="AH56" s="144"/>
      <c r="AI56" s="144"/>
      <c r="AJ56" s="144"/>
      <c r="AK56" s="144"/>
    </row>
    <row r="57" spans="1:40">
      <c r="A57" s="136"/>
      <c r="B57" s="146"/>
      <c r="C57" s="146"/>
      <c r="D57" s="146"/>
      <c r="E57" s="146"/>
      <c r="F57" s="146"/>
      <c r="G57" s="146"/>
      <c r="H57" s="146"/>
      <c r="I57" s="146"/>
      <c r="J57" s="146"/>
      <c r="K57" s="146"/>
      <c r="L57" s="146"/>
      <c r="M57" s="146"/>
      <c r="N57" s="146"/>
      <c r="O57" s="146"/>
      <c r="P57" s="146"/>
      <c r="Q57" s="146"/>
      <c r="R57" s="146"/>
      <c r="S57" s="146"/>
      <c r="T57" s="146"/>
      <c r="U57" s="146"/>
      <c r="V57" s="146"/>
      <c r="W57" s="146"/>
      <c r="X57" s="146"/>
      <c r="Y57" s="146"/>
      <c r="Z57" s="147"/>
      <c r="AA57" s="146"/>
      <c r="AB57" s="146"/>
      <c r="AC57" s="146"/>
      <c r="AD57" s="146"/>
      <c r="AE57" s="146"/>
      <c r="AF57" s="146"/>
      <c r="AG57" s="146"/>
      <c r="AH57" s="146"/>
      <c r="AI57" s="146"/>
      <c r="AJ57" s="146"/>
      <c r="AK57" s="146"/>
    </row>
    <row r="58" spans="1:40">
      <c r="B58" s="139"/>
      <c r="C58" s="139"/>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row>
    <row r="59" spans="1:40" ht="18.75" customHeight="1">
      <c r="B59" s="299" t="s">
        <v>222</v>
      </c>
      <c r="C59" s="299"/>
      <c r="D59" s="299"/>
      <c r="E59" s="299"/>
      <c r="F59" s="299"/>
      <c r="G59" s="299"/>
      <c r="H59" s="299" t="s">
        <v>223</v>
      </c>
      <c r="I59" s="299"/>
      <c r="J59" s="299"/>
      <c r="K59" s="299"/>
      <c r="L59" s="299"/>
      <c r="M59" s="299"/>
      <c r="N59" s="299" t="s">
        <v>224</v>
      </c>
      <c r="O59" s="299"/>
      <c r="P59" s="299"/>
      <c r="Q59" s="299"/>
      <c r="R59" s="299"/>
      <c r="S59" s="299"/>
      <c r="T59" s="299" t="s">
        <v>225</v>
      </c>
      <c r="U59" s="299"/>
      <c r="V59" s="299"/>
      <c r="W59" s="299"/>
      <c r="X59" s="299"/>
      <c r="Y59" s="299"/>
      <c r="Z59" s="299" t="s">
        <v>226</v>
      </c>
      <c r="AA59" s="299"/>
      <c r="AB59" s="299"/>
      <c r="AC59" s="299"/>
      <c r="AD59" s="299"/>
      <c r="AE59" s="299"/>
      <c r="AF59" s="299" t="s">
        <v>227</v>
      </c>
      <c r="AG59" s="299"/>
      <c r="AH59" s="299"/>
      <c r="AI59" s="299"/>
      <c r="AJ59" s="299"/>
      <c r="AK59" s="299"/>
    </row>
    <row r="60" spans="1:40">
      <c r="A60" s="107" t="s">
        <v>214</v>
      </c>
      <c r="B60" s="108" t="s">
        <v>215</v>
      </c>
      <c r="C60" s="108" t="s">
        <v>216</v>
      </c>
      <c r="D60" s="108" t="s">
        <v>217</v>
      </c>
      <c r="E60" s="108" t="s">
        <v>218</v>
      </c>
      <c r="F60" s="108" t="s">
        <v>219</v>
      </c>
      <c r="G60" s="108" t="s">
        <v>221</v>
      </c>
      <c r="H60" s="108" t="s">
        <v>215</v>
      </c>
      <c r="I60" s="108" t="s">
        <v>216</v>
      </c>
      <c r="J60" s="108" t="s">
        <v>217</v>
      </c>
      <c r="K60" s="108" t="s">
        <v>218</v>
      </c>
      <c r="L60" s="108" t="s">
        <v>219</v>
      </c>
      <c r="M60" s="108" t="s">
        <v>220</v>
      </c>
      <c r="N60" s="108" t="s">
        <v>215</v>
      </c>
      <c r="O60" s="108" t="s">
        <v>216</v>
      </c>
      <c r="P60" s="108" t="s">
        <v>217</v>
      </c>
      <c r="Q60" s="108" t="s">
        <v>218</v>
      </c>
      <c r="R60" s="108" t="s">
        <v>219</v>
      </c>
      <c r="S60" s="108" t="s">
        <v>221</v>
      </c>
      <c r="T60" s="108" t="s">
        <v>215</v>
      </c>
      <c r="U60" s="108" t="s">
        <v>216</v>
      </c>
      <c r="V60" s="108" t="s">
        <v>217</v>
      </c>
      <c r="W60" s="108" t="s">
        <v>218</v>
      </c>
      <c r="X60" s="108" t="s">
        <v>219</v>
      </c>
      <c r="Y60" s="108" t="s">
        <v>221</v>
      </c>
      <c r="Z60" s="108" t="s">
        <v>215</v>
      </c>
      <c r="AA60" s="108" t="s">
        <v>216</v>
      </c>
      <c r="AB60" s="108" t="s">
        <v>217</v>
      </c>
      <c r="AC60" s="108" t="s">
        <v>218</v>
      </c>
      <c r="AD60" s="108" t="s">
        <v>219</v>
      </c>
      <c r="AE60" s="108" t="s">
        <v>228</v>
      </c>
      <c r="AF60" s="108" t="s">
        <v>215</v>
      </c>
      <c r="AG60" s="108" t="s">
        <v>216</v>
      </c>
      <c r="AH60" s="108" t="s">
        <v>217</v>
      </c>
      <c r="AI60" s="108" t="s">
        <v>218</v>
      </c>
      <c r="AJ60" s="108" t="s">
        <v>219</v>
      </c>
      <c r="AK60" s="108" t="s">
        <v>221</v>
      </c>
      <c r="AM60" s="299" t="s">
        <v>229</v>
      </c>
      <c r="AN60" s="299"/>
    </row>
    <row r="61" spans="1:40">
      <c r="A61" s="109" t="s">
        <v>230</v>
      </c>
      <c r="B61" s="119"/>
      <c r="C61" s="119"/>
      <c r="D61" s="119"/>
      <c r="E61" s="119"/>
      <c r="F61" s="119"/>
      <c r="G61" s="121"/>
      <c r="H61" s="119"/>
      <c r="I61" s="119"/>
      <c r="J61" s="119"/>
      <c r="K61" s="121"/>
      <c r="L61" s="119"/>
      <c r="M61" s="119"/>
      <c r="N61" s="119"/>
      <c r="O61" s="119"/>
      <c r="P61" s="119"/>
      <c r="Q61" s="119"/>
      <c r="R61" s="119"/>
      <c r="S61" s="119"/>
      <c r="T61" s="119"/>
      <c r="U61" s="119"/>
      <c r="V61" s="119"/>
      <c r="W61" s="121"/>
      <c r="X61" s="119"/>
      <c r="Y61" s="119"/>
      <c r="Z61" s="119"/>
      <c r="AA61" s="119"/>
      <c r="AB61" s="119"/>
      <c r="AC61" s="119"/>
      <c r="AD61" s="119"/>
      <c r="AE61" s="119"/>
      <c r="AF61" s="119"/>
      <c r="AG61" s="119"/>
      <c r="AH61" s="119"/>
      <c r="AI61" s="121"/>
      <c r="AJ61" s="119"/>
      <c r="AK61" s="119"/>
      <c r="AL61" s="139"/>
      <c r="AM61" s="109" t="s">
        <v>230</v>
      </c>
      <c r="AN61" s="128"/>
    </row>
    <row r="62" spans="1:40">
      <c r="A62" s="109" t="s">
        <v>231</v>
      </c>
      <c r="B62" s="119"/>
      <c r="C62" s="119"/>
      <c r="D62" s="119"/>
      <c r="E62" s="119"/>
      <c r="F62" s="119"/>
      <c r="G62" s="119"/>
      <c r="H62" s="121"/>
      <c r="I62" s="119"/>
      <c r="J62" s="119"/>
      <c r="K62" s="119"/>
      <c r="L62" s="119"/>
      <c r="M62" s="119"/>
      <c r="N62" s="119"/>
      <c r="O62" s="119"/>
      <c r="P62" s="119"/>
      <c r="Q62" s="119"/>
      <c r="R62" s="119"/>
      <c r="S62" s="119"/>
      <c r="T62" s="119"/>
      <c r="U62" s="119"/>
      <c r="V62" s="119"/>
      <c r="W62" s="119"/>
      <c r="X62" s="121"/>
      <c r="Y62" s="119"/>
      <c r="Z62" s="119"/>
      <c r="AA62" s="119"/>
      <c r="AB62" s="119"/>
      <c r="AC62" s="119"/>
      <c r="AD62" s="119"/>
      <c r="AE62" s="119"/>
      <c r="AF62" s="119"/>
      <c r="AG62" s="119"/>
      <c r="AH62" s="119"/>
      <c r="AI62" s="119"/>
      <c r="AJ62" s="121"/>
      <c r="AK62" s="119"/>
      <c r="AL62" s="139"/>
      <c r="AM62" s="109" t="s">
        <v>231</v>
      </c>
      <c r="AN62" s="128"/>
    </row>
    <row r="63" spans="1:40">
      <c r="A63" s="109" t="s">
        <v>238</v>
      </c>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21"/>
      <c r="AK63" s="119"/>
      <c r="AL63" s="139"/>
      <c r="AM63" s="109" t="s">
        <v>238</v>
      </c>
      <c r="AN63" s="128"/>
    </row>
    <row r="64" spans="1:40" ht="18.75" customHeight="1" thickBot="1">
      <c r="A64" s="140" t="s">
        <v>240</v>
      </c>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39"/>
    </row>
    <row r="65" spans="1:38" ht="18.75" customHeight="1" thickTop="1">
      <c r="A65" s="143" t="s">
        <v>241</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39"/>
    </row>
    <row r="66" spans="1:38" ht="18.75" customHeight="1"/>
    <row r="67" spans="1:38" ht="18.75" customHeight="1"/>
    <row r="68" spans="1:38" ht="18.75" customHeight="1">
      <c r="A68" s="148"/>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c r="AB68" s="148"/>
      <c r="AC68" s="148"/>
      <c r="AD68" s="148"/>
      <c r="AE68" s="148"/>
      <c r="AF68" s="148"/>
      <c r="AG68" s="148"/>
      <c r="AH68" s="148"/>
      <c r="AI68" s="148"/>
      <c r="AJ68" s="148"/>
      <c r="AK68" s="148"/>
    </row>
    <row r="69" spans="1:38" ht="18.75" customHeight="1">
      <c r="A69" s="148"/>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c r="AB69" s="148"/>
      <c r="AC69" s="148"/>
      <c r="AD69" s="148"/>
      <c r="AE69" s="148"/>
      <c r="AF69" s="148"/>
      <c r="AG69" s="148"/>
      <c r="AH69" s="148"/>
      <c r="AI69" s="148"/>
      <c r="AJ69" s="148"/>
      <c r="AK69" s="148"/>
    </row>
    <row r="70" spans="1:38" ht="18.75" customHeight="1">
      <c r="A70" s="148"/>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row>
  </sheetData>
  <mergeCells count="42">
    <mergeCell ref="A2:E3"/>
    <mergeCell ref="B5:G5"/>
    <mergeCell ref="H5:M5"/>
    <mergeCell ref="N5:S5"/>
    <mergeCell ref="T5:Y5"/>
    <mergeCell ref="AF5:AK5"/>
    <mergeCell ref="B14:G14"/>
    <mergeCell ref="H14:M14"/>
    <mergeCell ref="N14:S14"/>
    <mergeCell ref="T14:Y14"/>
    <mergeCell ref="Z14:AE14"/>
    <mergeCell ref="AF14:AK14"/>
    <mergeCell ref="Z5:AE5"/>
    <mergeCell ref="AF37:AK37"/>
    <mergeCell ref="AM17:AN17"/>
    <mergeCell ref="A28:E29"/>
    <mergeCell ref="B31:G31"/>
    <mergeCell ref="H31:M31"/>
    <mergeCell ref="N31:S31"/>
    <mergeCell ref="T31:Y31"/>
    <mergeCell ref="Z31:AE31"/>
    <mergeCell ref="AF31:AK31"/>
    <mergeCell ref="B37:G37"/>
    <mergeCell ref="H37:M37"/>
    <mergeCell ref="N37:S37"/>
    <mergeCell ref="T37:Y37"/>
    <mergeCell ref="Z37:AE37"/>
    <mergeCell ref="AM38:AN38"/>
    <mergeCell ref="A47:E48"/>
    <mergeCell ref="B50:G50"/>
    <mergeCell ref="H50:M50"/>
    <mergeCell ref="N50:S50"/>
    <mergeCell ref="T50:Y50"/>
    <mergeCell ref="Z50:AE50"/>
    <mergeCell ref="AF50:AK50"/>
    <mergeCell ref="AM60:AN60"/>
    <mergeCell ref="B59:G59"/>
    <mergeCell ref="H59:M59"/>
    <mergeCell ref="N59:S59"/>
    <mergeCell ref="T59:Y59"/>
    <mergeCell ref="Z59:AE59"/>
    <mergeCell ref="AF59:AK59"/>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★考え方</vt:lpstr>
      <vt:lpstr>①県指針（機械の区分）</vt:lpstr>
      <vt:lpstr>②県指針（主な下限面積）</vt:lpstr>
      <vt:lpstr>③下限面積説明資料</vt:lpstr>
      <vt:lpstr>④トラクター等</vt:lpstr>
      <vt:lpstr>④トラクター等（作成例）</vt:lpstr>
      <vt:lpstr>⑤トラクター等（２台目）</vt:lpstr>
      <vt:lpstr>⑥トラクター等（作業率）</vt:lpstr>
      <vt:lpstr>⑦トラクター等（利用計画）</vt:lpstr>
      <vt:lpstr>⑧色彩選別機等</vt:lpstr>
      <vt:lpstr>⑨色彩選別機等（作業率）</vt:lpstr>
      <vt:lpstr>⑩貯蔵庫等</vt:lpstr>
      <vt:lpstr>⑪貯蔵庫等（レイアウト）</vt:lpstr>
      <vt:lpstr>⑫乾燥機（複数台）</vt:lpstr>
      <vt:lpstr>④トラクター等!Print_Area</vt:lpstr>
      <vt:lpstr>'④トラクター等（作成例）'!Print_Area</vt:lpstr>
      <vt:lpstr>'⑤トラクター等（２台目）'!Print_Area</vt:lpstr>
      <vt:lpstr>'⑦トラクター等（利用計画）'!Print_Area</vt:lpstr>
      <vt:lpstr>⑧色彩選別機等!Print_Area</vt:lpstr>
      <vt:lpstr>'⑨色彩選別機等（作業率）'!Print_Area</vt:lpstr>
      <vt:lpstr>'⑫乾燥機（複数台）'!Print_Area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NEC-PCuser</dc:creator>
  <cp:lastModifiedBy>荻沼　正寿</cp:lastModifiedBy>
  <cp:lastPrinted>2023-10-24T04:10:36Z</cp:lastPrinted>
  <dcterms:created xsi:type="dcterms:W3CDTF">2014-07-25T20:22:20Z</dcterms:created>
  <dcterms:modified xsi:type="dcterms:W3CDTF">2025-11-20T06:08:23Z</dcterms:modified>
</cp:coreProperties>
</file>